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" yWindow="0" windowWidth="17055" windowHeight="11640" activeTab="1"/>
  </bookViews>
  <sheets>
    <sheet name="Übersicht" sheetId="1" r:id="rId1"/>
    <sheet name="Spieltage" sheetId="11" r:id="rId2"/>
    <sheet name="Siege" sheetId="6" r:id="rId3"/>
    <sheet name="Tore" sheetId="3" r:id="rId4"/>
    <sheet name="Torverteilung (Diagramm)" sheetId="4" r:id="rId5"/>
    <sheet name="Wer mit Wem" sheetId="12" r:id="rId6"/>
    <sheet name="Sonstiges" sheetId="7" r:id="rId7"/>
    <sheet name="Stürze (Diagramm)" sheetId="8" r:id="rId8"/>
    <sheet name="Rekorde" sheetId="9" r:id="rId9"/>
  </sheets>
  <calcPr calcId="125725" concurrentCalc="0"/>
</workbook>
</file>

<file path=xl/calcChain.xml><?xml version="1.0" encoding="utf-8"?>
<calcChain xmlns="http://schemas.openxmlformats.org/spreadsheetml/2006/main">
  <c r="B34" i="7"/>
  <c r="D34"/>
  <c r="K34" i="6"/>
  <c r="J34"/>
  <c r="B34"/>
  <c r="G34"/>
  <c r="I34"/>
  <c r="H34"/>
  <c r="F34"/>
  <c r="D34"/>
  <c r="E34" i="3"/>
  <c r="B34"/>
  <c r="D34"/>
  <c r="AN1"/>
  <c r="AO1"/>
  <c r="AP1"/>
  <c r="AQ1"/>
  <c r="AR1"/>
  <c r="AS1"/>
  <c r="AT1"/>
  <c r="AU1"/>
  <c r="AV1"/>
  <c r="AW1"/>
  <c r="B29" i="7"/>
  <c r="D29"/>
  <c r="K29" i="6"/>
  <c r="J29"/>
  <c r="B29"/>
  <c r="G29"/>
  <c r="I29"/>
  <c r="H29"/>
  <c r="F29"/>
  <c r="D29"/>
  <c r="B35" i="3"/>
  <c r="E29"/>
  <c r="B29"/>
  <c r="D29"/>
  <c r="B22"/>
  <c r="B16" i="7"/>
  <c r="D16"/>
  <c r="K16" i="6"/>
  <c r="J16"/>
  <c r="B16"/>
  <c r="G16"/>
  <c r="I16"/>
  <c r="H16"/>
  <c r="F16"/>
  <c r="D16"/>
  <c r="E16" i="3"/>
  <c r="B16"/>
  <c r="D16"/>
  <c r="B7" i="7"/>
  <c r="D7"/>
  <c r="B22"/>
  <c r="D22"/>
  <c r="K7" i="6"/>
  <c r="J7"/>
  <c r="B7"/>
  <c r="G7"/>
  <c r="I7"/>
  <c r="H7"/>
  <c r="F7"/>
  <c r="D7"/>
  <c r="K22"/>
  <c r="J22"/>
  <c r="B22"/>
  <c r="G22"/>
  <c r="I22"/>
  <c r="H22"/>
  <c r="F22"/>
  <c r="D22"/>
  <c r="E7" i="3"/>
  <c r="B7"/>
  <c r="D7"/>
  <c r="E22"/>
  <c r="D22"/>
  <c r="B32" i="7"/>
  <c r="D32"/>
  <c r="K32" i="6"/>
  <c r="J32"/>
  <c r="B32"/>
  <c r="G32"/>
  <c r="I32"/>
  <c r="H32"/>
  <c r="F32"/>
  <c r="D32"/>
  <c r="E32" i="3"/>
  <c r="B32"/>
  <c r="D32"/>
  <c r="Y49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B6" i="7"/>
  <c r="D6"/>
  <c r="B3"/>
  <c r="D3"/>
  <c r="K3" i="6"/>
  <c r="J3"/>
  <c r="B3"/>
  <c r="G3"/>
  <c r="I3"/>
  <c r="H3"/>
  <c r="F3"/>
  <c r="D3"/>
  <c r="E3" i="3"/>
  <c r="B3"/>
  <c r="D3"/>
  <c r="B9" i="7"/>
  <c r="D9"/>
  <c r="B24"/>
  <c r="D24"/>
  <c r="K24" i="6"/>
  <c r="J24"/>
  <c r="B24"/>
  <c r="G24"/>
  <c r="I24"/>
  <c r="H24"/>
  <c r="F24"/>
  <c r="D24"/>
  <c r="K9"/>
  <c r="J9"/>
  <c r="B9"/>
  <c r="G9"/>
  <c r="I9"/>
  <c r="H9"/>
  <c r="F9"/>
  <c r="D9"/>
  <c r="E24" i="3"/>
  <c r="B24"/>
  <c r="D24"/>
  <c r="E9"/>
  <c r="B9"/>
  <c r="D9"/>
  <c r="B26" i="7"/>
  <c r="D26"/>
  <c r="K26" i="6"/>
  <c r="J26"/>
  <c r="B26"/>
  <c r="G26"/>
  <c r="I26"/>
  <c r="H26"/>
  <c r="F26"/>
  <c r="D26"/>
  <c r="E26" i="3"/>
  <c r="B26"/>
  <c r="D26"/>
  <c r="B4" i="7"/>
  <c r="D4"/>
  <c r="B40"/>
  <c r="D40"/>
  <c r="K4" i="6"/>
  <c r="J4"/>
  <c r="B4"/>
  <c r="G4"/>
  <c r="I4"/>
  <c r="H4"/>
  <c r="F4"/>
  <c r="D4"/>
  <c r="K40"/>
  <c r="J40"/>
  <c r="B40"/>
  <c r="G40"/>
  <c r="I40"/>
  <c r="H40"/>
  <c r="F40"/>
  <c r="D40"/>
  <c r="E40" i="3"/>
  <c r="B40"/>
  <c r="D40"/>
  <c r="E4"/>
  <c r="B4"/>
  <c r="D4"/>
  <c r="F49" i="7"/>
  <c r="E49"/>
  <c r="C49"/>
  <c r="B45"/>
  <c r="D45"/>
  <c r="B31"/>
  <c r="D31"/>
  <c r="AW49" i="3"/>
  <c r="AV49"/>
  <c r="AU49"/>
  <c r="AT49"/>
  <c r="AS49"/>
  <c r="AR49"/>
  <c r="AQ49"/>
  <c r="AP49"/>
  <c r="AN49"/>
  <c r="AM49"/>
  <c r="AL49"/>
  <c r="AK49"/>
  <c r="AJ49"/>
  <c r="AI49"/>
  <c r="AH49"/>
  <c r="AG49"/>
  <c r="AF49"/>
  <c r="AE49"/>
  <c r="AD49"/>
  <c r="AC49"/>
  <c r="AB49"/>
  <c r="AA49"/>
  <c r="Z49"/>
  <c r="X49"/>
  <c r="W49"/>
  <c r="V49"/>
  <c r="U49"/>
  <c r="T49"/>
  <c r="S49"/>
  <c r="R49"/>
  <c r="Q49"/>
  <c r="P49"/>
  <c r="O49"/>
  <c r="N49"/>
  <c r="M49"/>
  <c r="L49"/>
  <c r="K49"/>
  <c r="J49"/>
  <c r="I49"/>
  <c r="G49"/>
  <c r="E41"/>
  <c r="E11"/>
  <c r="E12"/>
  <c r="E13"/>
  <c r="E18"/>
  <c r="E28"/>
  <c r="E33"/>
  <c r="E37"/>
  <c r="E38"/>
  <c r="E39"/>
  <c r="E42"/>
  <c r="E43"/>
  <c r="E45"/>
  <c r="E2"/>
  <c r="E8"/>
  <c r="E15"/>
  <c r="E17"/>
  <c r="E20"/>
  <c r="E21"/>
  <c r="E35"/>
  <c r="E5"/>
  <c r="E6"/>
  <c r="E10"/>
  <c r="E14"/>
  <c r="E19"/>
  <c r="E23"/>
  <c r="E25"/>
  <c r="E27"/>
  <c r="E30"/>
  <c r="E31"/>
  <c r="E36"/>
  <c r="E44"/>
  <c r="E49"/>
  <c r="C49"/>
  <c r="B41"/>
  <c r="B11"/>
  <c r="B12"/>
  <c r="B13"/>
  <c r="B18"/>
  <c r="B28"/>
  <c r="B33"/>
  <c r="B37"/>
  <c r="B38"/>
  <c r="B39"/>
  <c r="B42"/>
  <c r="B43"/>
  <c r="B45"/>
  <c r="B2"/>
  <c r="B8"/>
  <c r="B15"/>
  <c r="B17"/>
  <c r="B20"/>
  <c r="B21"/>
  <c r="B5"/>
  <c r="B6"/>
  <c r="B10"/>
  <c r="B14"/>
  <c r="B19"/>
  <c r="B23"/>
  <c r="B25"/>
  <c r="B27"/>
  <c r="B30"/>
  <c r="B31"/>
  <c r="B36"/>
  <c r="B44"/>
  <c r="B49"/>
  <c r="M49" i="6"/>
  <c r="L49"/>
  <c r="K11"/>
  <c r="K12"/>
  <c r="K13"/>
  <c r="K18"/>
  <c r="K28"/>
  <c r="K33"/>
  <c r="K37"/>
  <c r="K38"/>
  <c r="K39"/>
  <c r="K42"/>
  <c r="K43"/>
  <c r="K45"/>
  <c r="K2"/>
  <c r="K8"/>
  <c r="K15"/>
  <c r="K17"/>
  <c r="K20"/>
  <c r="K41"/>
  <c r="K21"/>
  <c r="K35"/>
  <c r="K5"/>
  <c r="K6"/>
  <c r="K10"/>
  <c r="K14"/>
  <c r="K19"/>
  <c r="K23"/>
  <c r="K25"/>
  <c r="K27"/>
  <c r="K30"/>
  <c r="K31"/>
  <c r="K36"/>
  <c r="K44"/>
  <c r="K49"/>
  <c r="J11"/>
  <c r="J12"/>
  <c r="J13"/>
  <c r="J18"/>
  <c r="J33"/>
  <c r="J37"/>
  <c r="J38"/>
  <c r="J39"/>
  <c r="J42"/>
  <c r="J43"/>
  <c r="J45"/>
  <c r="J2"/>
  <c r="J8"/>
  <c r="J15"/>
  <c r="J17"/>
  <c r="J20"/>
  <c r="J41"/>
  <c r="J21"/>
  <c r="J35"/>
  <c r="J5"/>
  <c r="J6"/>
  <c r="J10"/>
  <c r="J14"/>
  <c r="J19"/>
  <c r="J23"/>
  <c r="J25"/>
  <c r="J27"/>
  <c r="J28"/>
  <c r="J30"/>
  <c r="J31"/>
  <c r="J36"/>
  <c r="J44"/>
  <c r="J49"/>
  <c r="B11"/>
  <c r="G11"/>
  <c r="I11"/>
  <c r="B12"/>
  <c r="G12"/>
  <c r="I12"/>
  <c r="B13"/>
  <c r="G13"/>
  <c r="I13"/>
  <c r="B18"/>
  <c r="G18"/>
  <c r="I18"/>
  <c r="B28"/>
  <c r="G28"/>
  <c r="I28"/>
  <c r="B37"/>
  <c r="G37"/>
  <c r="I37"/>
  <c r="B38"/>
  <c r="G38"/>
  <c r="I38"/>
  <c r="B39"/>
  <c r="G39"/>
  <c r="I39"/>
  <c r="B42"/>
  <c r="G42"/>
  <c r="I42"/>
  <c r="B43"/>
  <c r="G43"/>
  <c r="I43"/>
  <c r="B45"/>
  <c r="G45"/>
  <c r="I45"/>
  <c r="B33"/>
  <c r="G33"/>
  <c r="I33"/>
  <c r="B2"/>
  <c r="G2"/>
  <c r="I2"/>
  <c r="B8"/>
  <c r="G8"/>
  <c r="I8"/>
  <c r="B5"/>
  <c r="G5"/>
  <c r="I5"/>
  <c r="B6"/>
  <c r="G6"/>
  <c r="I6"/>
  <c r="B10"/>
  <c r="G10"/>
  <c r="I10"/>
  <c r="B14"/>
  <c r="G14"/>
  <c r="I14"/>
  <c r="B15"/>
  <c r="G15"/>
  <c r="I15"/>
  <c r="B17"/>
  <c r="G17"/>
  <c r="I17"/>
  <c r="B19"/>
  <c r="G19"/>
  <c r="I19"/>
  <c r="B20"/>
  <c r="G20"/>
  <c r="I20"/>
  <c r="B21"/>
  <c r="G21"/>
  <c r="I21"/>
  <c r="B23"/>
  <c r="G23"/>
  <c r="I23"/>
  <c r="B25"/>
  <c r="G25"/>
  <c r="I25"/>
  <c r="B27"/>
  <c r="G27"/>
  <c r="I27"/>
  <c r="B30"/>
  <c r="G30"/>
  <c r="I30"/>
  <c r="B31"/>
  <c r="G31"/>
  <c r="I31"/>
  <c r="B35"/>
  <c r="G35"/>
  <c r="I35"/>
  <c r="B36"/>
  <c r="G36"/>
  <c r="I36"/>
  <c r="B41"/>
  <c r="G41"/>
  <c r="I41"/>
  <c r="B44"/>
  <c r="G44"/>
  <c r="I44"/>
  <c r="I49"/>
  <c r="G49"/>
  <c r="H11"/>
  <c r="H12"/>
  <c r="H13"/>
  <c r="H18"/>
  <c r="H28"/>
  <c r="H37"/>
  <c r="H38"/>
  <c r="H39"/>
  <c r="H42"/>
  <c r="H43"/>
  <c r="H45"/>
  <c r="H33"/>
  <c r="H2"/>
  <c r="H8"/>
  <c r="H5"/>
  <c r="H6"/>
  <c r="H10"/>
  <c r="H14"/>
  <c r="H15"/>
  <c r="H17"/>
  <c r="H19"/>
  <c r="H20"/>
  <c r="H21"/>
  <c r="H23"/>
  <c r="H25"/>
  <c r="H27"/>
  <c r="H30"/>
  <c r="H31"/>
  <c r="H35"/>
  <c r="H36"/>
  <c r="H41"/>
  <c r="H44"/>
  <c r="H49"/>
  <c r="F11"/>
  <c r="F12"/>
  <c r="F13"/>
  <c r="F18"/>
  <c r="F28"/>
  <c r="F37"/>
  <c r="F38"/>
  <c r="F39"/>
  <c r="F42"/>
  <c r="F43"/>
  <c r="F45"/>
  <c r="F2"/>
  <c r="F8"/>
  <c r="F5"/>
  <c r="F6"/>
  <c r="F10"/>
  <c r="F14"/>
  <c r="F15"/>
  <c r="F17"/>
  <c r="F19"/>
  <c r="F20"/>
  <c r="F21"/>
  <c r="F23"/>
  <c r="F25"/>
  <c r="F27"/>
  <c r="F30"/>
  <c r="F31"/>
  <c r="F33"/>
  <c r="F35"/>
  <c r="F36"/>
  <c r="F41"/>
  <c r="F44"/>
  <c r="F49"/>
  <c r="E49"/>
  <c r="D11"/>
  <c r="D12"/>
  <c r="D13"/>
  <c r="D18"/>
  <c r="D28"/>
  <c r="D37"/>
  <c r="D38"/>
  <c r="D39"/>
  <c r="D42"/>
  <c r="D43"/>
  <c r="D45"/>
  <c r="D33"/>
  <c r="D2"/>
  <c r="D8"/>
  <c r="D5"/>
  <c r="D6"/>
  <c r="D10"/>
  <c r="D14"/>
  <c r="D15"/>
  <c r="D17"/>
  <c r="D19"/>
  <c r="D20"/>
  <c r="D21"/>
  <c r="D23"/>
  <c r="D25"/>
  <c r="D27"/>
  <c r="D30"/>
  <c r="D31"/>
  <c r="D35"/>
  <c r="D36"/>
  <c r="D41"/>
  <c r="D44"/>
  <c r="D49"/>
  <c r="B49"/>
  <c r="C49"/>
  <c r="D45" i="3"/>
  <c r="D31"/>
  <c r="B42" i="7"/>
  <c r="D42"/>
  <c r="B25"/>
  <c r="D25"/>
  <c r="D42" i="3"/>
  <c r="D25"/>
  <c r="B30" i="7"/>
  <c r="D30"/>
  <c r="B28"/>
  <c r="D28"/>
  <c r="D30" i="3"/>
  <c r="D28"/>
  <c r="B36" i="7"/>
  <c r="D36"/>
  <c r="B18"/>
  <c r="D18"/>
  <c r="B13"/>
  <c r="D13"/>
  <c r="B8"/>
  <c r="D8"/>
  <c r="D36" i="3"/>
  <c r="D18"/>
  <c r="D13"/>
  <c r="D8"/>
  <c r="B5" i="7"/>
  <c r="D5"/>
  <c r="D6" i="3"/>
  <c r="D5"/>
  <c r="B15" i="7"/>
  <c r="D15"/>
  <c r="D15" i="3"/>
  <c r="B41" i="7"/>
  <c r="D41"/>
  <c r="B33"/>
  <c r="D33"/>
  <c r="D33" i="3"/>
  <c r="D41"/>
  <c r="B39" i="7"/>
  <c r="D39"/>
  <c r="D39" i="3"/>
  <c r="B17" i="7"/>
  <c r="D17"/>
  <c r="D17" i="3"/>
  <c r="B37" i="7"/>
  <c r="D37"/>
  <c r="B27"/>
  <c r="D27"/>
  <c r="B23"/>
  <c r="D23"/>
  <c r="B19"/>
  <c r="D19"/>
  <c r="B14"/>
  <c r="D14"/>
  <c r="B48"/>
  <c r="B47"/>
  <c r="B46"/>
  <c r="B44"/>
  <c r="B43"/>
  <c r="B38"/>
  <c r="B35"/>
  <c r="B21"/>
  <c r="B20"/>
  <c r="B12"/>
  <c r="B11"/>
  <c r="B10"/>
  <c r="J48" i="6"/>
  <c r="J47"/>
  <c r="J46"/>
  <c r="B48"/>
  <c r="B47"/>
  <c r="B46"/>
  <c r="D14" i="3"/>
  <c r="D27"/>
  <c r="B2" i="7"/>
  <c r="D2"/>
  <c r="K48" i="6"/>
  <c r="K47"/>
  <c r="K46"/>
  <c r="J1" i="3"/>
  <c r="K1"/>
  <c r="D37"/>
  <c r="D23"/>
  <c r="D44" i="7"/>
  <c r="D44" i="3"/>
  <c r="D43" i="7"/>
  <c r="D43" i="3"/>
  <c r="D11" i="7"/>
  <c r="D11" i="3"/>
  <c r="D35" i="7"/>
  <c r="D35" i="3"/>
  <c r="B48"/>
  <c r="B46"/>
  <c r="D20" i="7"/>
  <c r="D10"/>
  <c r="D20" i="3"/>
  <c r="D10"/>
  <c r="D21" i="7"/>
  <c r="D21" i="3"/>
  <c r="D48" i="7"/>
  <c r="D47"/>
  <c r="G48" i="6"/>
  <c r="I48"/>
  <c r="H48"/>
  <c r="F48"/>
  <c r="D48"/>
  <c r="G47"/>
  <c r="I47"/>
  <c r="H47"/>
  <c r="F47"/>
  <c r="D47"/>
  <c r="D46"/>
  <c r="F46"/>
  <c r="G46"/>
  <c r="H46"/>
  <c r="I46"/>
  <c r="E48" i="3"/>
  <c r="D48"/>
  <c r="E47"/>
  <c r="B47"/>
  <c r="D47"/>
  <c r="E46"/>
  <c r="D46"/>
  <c r="D49"/>
  <c r="D19"/>
  <c r="D12" i="7"/>
  <c r="D12" i="3"/>
  <c r="B49" i="7"/>
  <c r="D2" i="3"/>
  <c r="D38" i="7"/>
  <c r="D38" i="3"/>
  <c r="D46" i="7"/>
  <c r="D49"/>
</calcChain>
</file>

<file path=xl/sharedStrings.xml><?xml version="1.0" encoding="utf-8"?>
<sst xmlns="http://schemas.openxmlformats.org/spreadsheetml/2006/main" count="1095" uniqueCount="376">
  <si>
    <t>Hallo liebe Sportsfreunde,</t>
  </si>
  <si>
    <t>Kurze Erklärung was wo zu finden ist:</t>
  </si>
  <si>
    <t>Spieltage:</t>
  </si>
  <si>
    <t>Tore:</t>
  </si>
  <si>
    <t>Wer hat wann wieviele Spiele und Tore gemacht.</t>
  </si>
  <si>
    <t>Torverteilung (Diagramm):</t>
  </si>
  <si>
    <t>Anteile jedes Spielers an allen geschossenen Toren</t>
  </si>
  <si>
    <t>Torverlauf (Diagramm):</t>
  </si>
  <si>
    <t>Grafische Umsetzung vom Torverlauf</t>
  </si>
  <si>
    <t>Siege:</t>
  </si>
  <si>
    <t>Wer hat wie oft gewonnen bzw. verloren.</t>
  </si>
  <si>
    <t>Grafische Umsetzung der Abschlagsquoten</t>
  </si>
  <si>
    <t>Teams: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</si>
  <si>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</si>
  <si>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</si>
  <si>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</si>
  <si>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</si>
  <si>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</si>
  <si>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Spiel 1:</t>
  </si>
  <si>
    <t>Döner:</t>
  </si>
  <si>
    <t>Besonderheiten:</t>
  </si>
  <si>
    <t>Spiel 2:</t>
  </si>
  <si>
    <t>Eigentore:</t>
  </si>
  <si>
    <t>Tore</t>
  </si>
  <si>
    <t>Spiele</t>
  </si>
  <si>
    <t>Tore / Spiel</t>
  </si>
  <si>
    <t>Spieltage</t>
  </si>
  <si>
    <t>Eigentore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</si>
  <si>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</si>
  <si>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</si>
  <si>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</si>
  <si>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</si>
  <si>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</si>
  <si>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</si>
  <si>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</si>
  <si>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</si>
  <si>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</si>
  <si>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</si>
  <si>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</si>
  <si>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</si>
  <si>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</si>
  <si>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</si>
  <si>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</si>
  <si>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</si>
  <si>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</si>
  <si>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</si>
  <si>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</si>
  <si>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</si>
  <si>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</si>
  <si>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</si>
  <si>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</si>
  <si>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</si>
  <si>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</si>
  <si>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</si>
  <si>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</si>
  <si>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</si>
  <si>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</si>
  <si>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</si>
  <si>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</si>
  <si>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Stürze:</t>
  </si>
  <si>
    <t>Stürze</t>
  </si>
  <si>
    <t>Stürze / Spiel</t>
  </si>
  <si>
    <t>Zuschauer:</t>
  </si>
  <si>
    <t>Stürze (Diagramm):</t>
  </si>
  <si>
    <t>Wer hat wie oft mit wem zusammen gespielt. (gibt es leider nicht mehr!!!)</t>
  </si>
  <si>
    <r>
      <t xml:space="preserve">Gruß
Sören
</t>
    </r>
    <r>
      <rPr>
        <sz val="10"/>
        <color indexed="8"/>
        <rFont val="Arial"/>
      </rPr>
      <t>(Chef-Statistiker)</t>
    </r>
  </si>
  <si>
    <t>Sauer des Tages</t>
  </si>
  <si>
    <t>Leibchen</t>
  </si>
  <si>
    <t>Negatives:</t>
  </si>
  <si>
    <t>Alle Abschläge, Dönerschüsse und Sauers des Tages.</t>
  </si>
  <si>
    <t>Steffen</t>
  </si>
  <si>
    <t>Sören</t>
  </si>
  <si>
    <t>01. Spieltag</t>
  </si>
  <si>
    <t>Alex</t>
  </si>
  <si>
    <r>
      <t xml:space="preserve">Alle dynamischen Werte (die, die automatisch geändert werden) sind </t>
    </r>
    <r>
      <rPr>
        <sz val="10"/>
        <color indexed="10"/>
        <rFont val="Arial"/>
        <family val="2"/>
      </rPr>
      <t>rot</t>
    </r>
    <r>
      <rPr>
        <sz val="10"/>
        <color indexed="8"/>
        <rFont val="Arial"/>
      </rPr>
      <t>, die von Hand eingegebenen schwarz.</t>
    </r>
  </si>
  <si>
    <t>Prozent U</t>
  </si>
  <si>
    <t>Prozent S</t>
  </si>
  <si>
    <t>Prozent N</t>
  </si>
  <si>
    <t>Dennis3</t>
  </si>
  <si>
    <r>
      <t xml:space="preserve">Alle Spieltage (welches Team mit Leibchen gespielt hat, sieht man an der Farbe </t>
    </r>
    <r>
      <rPr>
        <sz val="10"/>
        <color indexed="11"/>
        <rFont val="Arial"/>
        <family val="2"/>
      </rPr>
      <t>GRÜN</t>
    </r>
    <r>
      <rPr>
        <sz val="10"/>
        <color indexed="8"/>
        <rFont val="Arial"/>
        <family val="2"/>
      </rPr>
      <t xml:space="preserve"> / </t>
    </r>
    <r>
      <rPr>
        <sz val="10"/>
        <color indexed="53"/>
        <rFont val="Arial"/>
        <family val="2"/>
      </rPr>
      <t>ORANGE</t>
    </r>
    <r>
      <rPr>
        <sz val="10"/>
        <color indexed="8"/>
        <rFont val="Arial"/>
        <family val="2"/>
      </rPr>
      <t>)</t>
    </r>
  </si>
  <si>
    <t>Kristof</t>
  </si>
  <si>
    <t>Ohne</t>
  </si>
  <si>
    <t>Unent.</t>
  </si>
  <si>
    <t>Differenz</t>
  </si>
  <si>
    <t>02. Spieltag</t>
  </si>
  <si>
    <t>Maddin</t>
  </si>
  <si>
    <t>David</t>
  </si>
  <si>
    <t>Nils</t>
  </si>
  <si>
    <t>Tore +</t>
  </si>
  <si>
    <t>Tore -</t>
  </si>
  <si>
    <t>Rainer</t>
  </si>
  <si>
    <t>Dennis</t>
  </si>
  <si>
    <t>Gesamt</t>
  </si>
  <si>
    <t xml:space="preserve">Dennis </t>
  </si>
  <si>
    <t>Todd</t>
  </si>
  <si>
    <t>Tom</t>
  </si>
  <si>
    <t>Markus</t>
  </si>
  <si>
    <t>Simon</t>
  </si>
  <si>
    <t>Dönerschuss 2014  (Goetheplatz)- Die Statistik</t>
  </si>
  <si>
    <t>Hier also die Komplettübersicht über die Saison 2014 (Goetheplatz)</t>
  </si>
  <si>
    <t>Punkte</t>
  </si>
  <si>
    <t>Spiel 3</t>
  </si>
  <si>
    <r>
      <t xml:space="preserve">Markus, Simon, Rainer, Nils - </t>
    </r>
    <r>
      <rPr>
        <sz val="12"/>
        <color rgb="FF00FF00"/>
        <rFont val="Kalinga"/>
        <family val="2"/>
      </rPr>
      <t>Sören, Dennis3, Tom, Maddin, Kristof</t>
    </r>
  </si>
  <si>
    <t>5:3</t>
  </si>
  <si>
    <t>2:10</t>
  </si>
  <si>
    <t>1:5</t>
  </si>
  <si>
    <r>
      <t xml:space="preserve">Markus, Dennis3, Maddin, Kristof - </t>
    </r>
    <r>
      <rPr>
        <sz val="12"/>
        <color rgb="FF00FF00"/>
        <rFont val="Kalinga"/>
        <family val="2"/>
      </rPr>
      <t>Sören, Simon, Tom, Nils</t>
    </r>
  </si>
  <si>
    <t>11:9</t>
  </si>
  <si>
    <t>5:2</t>
  </si>
  <si>
    <t>10:5</t>
  </si>
  <si>
    <r>
      <rPr>
        <sz val="14"/>
        <color indexed="10"/>
        <rFont val="Kalinga"/>
        <family val="2"/>
      </rPr>
      <t>- 1. Spieltag der Saison 2014</t>
    </r>
    <r>
      <rPr>
        <sz val="12"/>
        <rFont val="Kalinga"/>
        <family val="2"/>
      </rPr>
      <t xml:space="preserve">
</t>
    </r>
    <r>
      <rPr>
        <b/>
        <sz val="12"/>
        <rFont val="Kalinga"/>
        <family val="2"/>
      </rPr>
      <t xml:space="preserve">- 1. Saisontor: Dennis3!
</t>
    </r>
    <r>
      <rPr>
        <sz val="12"/>
        <rFont val="Kalinga"/>
        <family val="2"/>
      </rPr>
      <t>- Spiel 1: Kristof ergänzt ab 2. HZ, dann 4 vs. 5 und kleines Tor</t>
    </r>
  </si>
  <si>
    <t>Simon (2)</t>
  </si>
  <si>
    <t>Simon (9), Dennis3 (8), Maddin, Markus (je 7), Tom (6), Sören (5), Nils (3), Kristof (2)</t>
  </si>
  <si>
    <t>Spiel 3:</t>
  </si>
  <si>
    <r>
      <t xml:space="preserve">Sören, Eric, Matthias, Markus, David, Kristof - </t>
    </r>
    <r>
      <rPr>
        <sz val="12"/>
        <color rgb="FF00FF00"/>
        <rFont val="Kalinga"/>
        <family val="2"/>
      </rPr>
      <t>Nils, Todd, Dennis3, Simon, Maddin</t>
    </r>
  </si>
  <si>
    <r>
      <t xml:space="preserve">Sören, Eric, Matthias, Markus, David, Kristof, Dennis - </t>
    </r>
    <r>
      <rPr>
        <sz val="12"/>
        <color rgb="FF00FF00"/>
        <rFont val="Kalinga"/>
        <family val="2"/>
      </rPr>
      <t>Nils, Todd, Dennis3, Simon, Maddin, Alex</t>
    </r>
  </si>
  <si>
    <r>
      <t>Sören, Eric, Kristof, Todd, Dennis3 -</t>
    </r>
    <r>
      <rPr>
        <sz val="12"/>
        <color rgb="FF00FF00"/>
        <rFont val="Kalinga"/>
        <family val="2"/>
      </rPr>
      <t xml:space="preserve"> Nils, Simon, Maddin, Alex, Markus, Dennis </t>
    </r>
  </si>
  <si>
    <t>5:1</t>
  </si>
  <si>
    <t>10:4</t>
  </si>
  <si>
    <t>12:10</t>
  </si>
  <si>
    <t>4:5</t>
  </si>
  <si>
    <t xml:space="preserve">Eric (13), Nils (6), Dennis, Matthias, Simon, Todd (je 5), Kristof, Sören (je 4), Dennis3, Markus (je 2) </t>
  </si>
  <si>
    <t>David (1)</t>
  </si>
  <si>
    <t>- Neuer Spieler: Eric!!!
- Comeback: David, Matthias!
- Miserable Platzverhältnisse: nass und blendende Sonne von oben und von unten!</t>
  </si>
  <si>
    <t>Matthias</t>
  </si>
  <si>
    <t>Eric</t>
  </si>
  <si>
    <t>Jürgen</t>
  </si>
  <si>
    <t>03. Spieltag</t>
  </si>
  <si>
    <r>
      <t xml:space="preserve">Todd, Dennis, Markus, Tom, Simon, Kristof - </t>
    </r>
    <r>
      <rPr>
        <sz val="12"/>
        <color rgb="FF00FF00"/>
        <rFont val="Kalinga"/>
        <family val="2"/>
      </rPr>
      <t>Sören, Jürgen, David, Dennis3, Rainer, Nils</t>
    </r>
  </si>
  <si>
    <r>
      <t xml:space="preserve">Todd, Dennis, Markus, Dennis3 - </t>
    </r>
    <r>
      <rPr>
        <sz val="12"/>
        <color rgb="FF00FF00"/>
        <rFont val="Kalinga"/>
        <family val="2"/>
      </rPr>
      <t>Sören, Nils, Kristof, Tom</t>
    </r>
  </si>
  <si>
    <t>9:11</t>
  </si>
  <si>
    <t>2:5</t>
  </si>
  <si>
    <t>10:7</t>
  </si>
  <si>
    <t>Dennis3 (11), Todd, Tom (je 8), Nils (7), kristof, Markus (je 4), Dennis, Rainer, Simon (je 3), Jürgen, Sören (je 2), David (1)</t>
  </si>
  <si>
    <t>Nils (1)</t>
  </si>
  <si>
    <t>Rainer (2)</t>
  </si>
  <si>
    <t>04. Spieltag</t>
  </si>
  <si>
    <r>
      <rPr>
        <sz val="12"/>
        <color rgb="FF00FF00"/>
        <rFont val="Kalinga"/>
        <family val="2"/>
      </rPr>
      <t>Markus, Dennis3, Steffen</t>
    </r>
    <r>
      <rPr>
        <sz val="12"/>
        <color indexed="8"/>
        <rFont val="Kalinga"/>
        <family val="2"/>
      </rPr>
      <t xml:space="preserve"> - Jürgen, Tom, Alex, Sören</t>
    </r>
  </si>
  <si>
    <r>
      <rPr>
        <sz val="12"/>
        <color rgb="FF00FF00"/>
        <rFont val="Kalinga"/>
        <family val="2"/>
      </rPr>
      <t>Sören, Dennis3, Steffen, Alex</t>
    </r>
    <r>
      <rPr>
        <sz val="12"/>
        <color indexed="8"/>
        <rFont val="Kalinga"/>
        <family val="2"/>
      </rPr>
      <t xml:space="preserve"> - Jürgen, Tom, Markus, Nils</t>
    </r>
  </si>
  <si>
    <r>
      <rPr>
        <sz val="12"/>
        <color rgb="FF00FF00"/>
        <rFont val="Kalinga"/>
        <family val="2"/>
      </rPr>
      <t>Sören, Dennis3, Alex</t>
    </r>
    <r>
      <rPr>
        <sz val="12"/>
        <color indexed="8"/>
        <rFont val="Kalinga"/>
        <family val="2"/>
      </rPr>
      <t xml:space="preserve"> - Tom, Markus, Nils</t>
    </r>
  </si>
  <si>
    <t>10:8</t>
  </si>
  <si>
    <t>5:4</t>
  </si>
  <si>
    <t>6:10</t>
  </si>
  <si>
    <t>Dennis3 (12), Tom (11), Markus (8), Sören (7), Nils (5), Steffen (4), Alex (3), Jürgen (2)</t>
  </si>
  <si>
    <t>Jürgen (1)</t>
  </si>
  <si>
    <t>- Neue Wasserschieber erstmals im Einsatz!!!</t>
  </si>
  <si>
    <t>05. Spieltag</t>
  </si>
  <si>
    <r>
      <rPr>
        <sz val="12"/>
        <color rgb="FF00FF00"/>
        <rFont val="Kalinga"/>
        <family val="2"/>
      </rPr>
      <t>Eric, Tom, Susi, Todd, Sören, Steffen</t>
    </r>
    <r>
      <rPr>
        <sz val="12"/>
        <color indexed="8"/>
        <rFont val="Kalinga"/>
        <family val="2"/>
      </rPr>
      <t xml:space="preserve"> - Paul, Nils, Dennis3, Simon, Matthias, Alex</t>
    </r>
  </si>
  <si>
    <r>
      <rPr>
        <sz val="12"/>
        <color rgb="FF00FF00"/>
        <rFont val="Kalinga"/>
        <family val="2"/>
      </rPr>
      <t>Eric, Tom, Todd, Sören, Steffen</t>
    </r>
    <r>
      <rPr>
        <sz val="12"/>
        <color indexed="8"/>
        <rFont val="Kalinga"/>
        <family val="2"/>
      </rPr>
      <t xml:space="preserve"> - Paul, Nils, Dennis3, Simon, Alex</t>
    </r>
  </si>
  <si>
    <t>8:10</t>
  </si>
  <si>
    <t>7:10</t>
  </si>
  <si>
    <t>14:12</t>
  </si>
  <si>
    <t>Eric (12), Dennis3 (11), Matthias, Todd (je 7), Nils (6), Tom (5), Simon (4), Paul, Steffen (je 3), Sören (2)</t>
  </si>
  <si>
    <t>Sören (1)</t>
  </si>
  <si>
    <t>Eric, Nils, Susi (je 1)</t>
  </si>
  <si>
    <t>Tabea &amp; F.I.A.</t>
  </si>
  <si>
    <t>Karin + Sauer (haben geheiratet)</t>
  </si>
  <si>
    <t>Susi</t>
  </si>
  <si>
    <t>- Comeback: Susi!!!</t>
  </si>
  <si>
    <t>Paul</t>
  </si>
  <si>
    <t>06. Spieltag</t>
  </si>
  <si>
    <t>02.03.2014, Fassenachtssonntag</t>
  </si>
  <si>
    <r>
      <t xml:space="preserve">Sören (Biene), Nils (Biene), Dennis (Nonne), Tom - </t>
    </r>
    <r>
      <rPr>
        <sz val="12"/>
        <color rgb="FF00FF00"/>
        <rFont val="Kalinga"/>
        <family val="2"/>
      </rPr>
      <t>Dennis3, Matthias, Paul, Susi</t>
    </r>
  </si>
  <si>
    <r>
      <t xml:space="preserve">Sören (Biene), Dennis (Nonne), Matthias, Paul - </t>
    </r>
    <r>
      <rPr>
        <sz val="12"/>
        <color rgb="FF00FF00"/>
        <rFont val="Kalinga"/>
        <family val="2"/>
      </rPr>
      <t>Dennis3, Susi, Nils (Biene), Tom</t>
    </r>
  </si>
  <si>
    <t>- Nils -&gt; Nils</t>
  </si>
  <si>
    <t>- Nils (verpasst sich selbst 'nen Dönerschuss)</t>
  </si>
  <si>
    <t>Dennis3 (12), Tom (10), Sören (7), Nils, Paul (je 6), Matthias (5), Dennis (4), Susi (2)</t>
  </si>
  <si>
    <t>- Weltpremiere durch Nils!
- Spiel 3: aus 4:1 folgt 4:8 und schließlich 10:8</t>
  </si>
  <si>
    <t>07. Spieltag</t>
  </si>
  <si>
    <r>
      <t xml:space="preserve">Todd, Steffen, Dennis, Rainer - </t>
    </r>
    <r>
      <rPr>
        <sz val="12"/>
        <color rgb="FF00FF00"/>
        <rFont val="Kalinga"/>
        <family val="2"/>
      </rPr>
      <t>Nils, Kristof, David, Sören</t>
    </r>
  </si>
  <si>
    <r>
      <t xml:space="preserve">Jan, Steffen, Dennis, Nils, David - </t>
    </r>
    <r>
      <rPr>
        <sz val="12"/>
        <color rgb="FF00FF00"/>
        <rFont val="Kalinga"/>
        <family val="2"/>
      </rPr>
      <t>Kristof, Todd, Rainer, Sören</t>
    </r>
  </si>
  <si>
    <t>Kristof, Nils, Todd (je 6), Dennis, Steffen (je 4), Jan, Rainer (je 3), Sören (2)</t>
  </si>
  <si>
    <t>5:0</t>
  </si>
  <si>
    <t>3:5</t>
  </si>
  <si>
    <t>- Neuer Spieler: Jan!!!
- Spiel 1: Sören + Steffen ab 2. HZ.</t>
  </si>
  <si>
    <t>Jan</t>
  </si>
  <si>
    <t>08. Spieltag</t>
  </si>
  <si>
    <r>
      <rPr>
        <sz val="12"/>
        <color rgb="FF33CC33"/>
        <rFont val="Kalinga"/>
        <family val="2"/>
      </rPr>
      <t>Sören, Tom, Paul, Rainer, Steffen, Nils</t>
    </r>
    <r>
      <rPr>
        <sz val="12"/>
        <color indexed="8"/>
        <rFont val="Kalinga"/>
        <family val="2"/>
      </rPr>
      <t xml:space="preserve"> - Dennis3, Andre, Andi, Jan, Todd, Alex</t>
    </r>
  </si>
  <si>
    <r>
      <rPr>
        <sz val="12"/>
        <color rgb="FF33CC33"/>
        <rFont val="Kalinga"/>
        <family val="2"/>
      </rPr>
      <t>Sören, Tom, Paul, Rainer, Steffen, Nils</t>
    </r>
    <r>
      <rPr>
        <sz val="12"/>
        <color indexed="8"/>
        <rFont val="Kalinga"/>
        <family val="2"/>
      </rPr>
      <t xml:space="preserve"> - Dennis3, Andre, Andi, Jan, Todd, Alex, Dennis</t>
    </r>
  </si>
  <si>
    <r>
      <rPr>
        <sz val="12"/>
        <color rgb="FF33CC33"/>
        <rFont val="Kalinga"/>
        <family val="2"/>
      </rPr>
      <t>Sören, Tom, Paul, Nils, Dennis</t>
    </r>
    <r>
      <rPr>
        <sz val="12"/>
        <color indexed="8"/>
        <rFont val="Kalinga"/>
        <family val="2"/>
      </rPr>
      <t xml:space="preserve"> - Dennis3, Andre, Jan, Todd</t>
    </r>
  </si>
  <si>
    <t>12:14</t>
  </si>
  <si>
    <t>Tom (1)</t>
  </si>
  <si>
    <t>Andi</t>
  </si>
  <si>
    <t>Andre</t>
  </si>
  <si>
    <t>- viel zu heiß…. (ca 20°C)
- Comeback: Andi, Andre!!!</t>
  </si>
  <si>
    <t>Dennis3 (13), Todd (10), Tom (9), Paul, Sören (je 5), Dennis, Jan, Nils (je 4), Steffen (3), Andi, Andre, Rainer (je 2)</t>
  </si>
  <si>
    <t>09. Spieltag</t>
  </si>
  <si>
    <r>
      <rPr>
        <sz val="12"/>
        <color rgb="FF33CC33"/>
        <rFont val="Kalinga"/>
        <family val="2"/>
      </rPr>
      <t>Dennis3, Paul, Tom, Christoph, Jan</t>
    </r>
    <r>
      <rPr>
        <sz val="12"/>
        <color indexed="8"/>
        <rFont val="Kalinga"/>
        <family val="2"/>
      </rPr>
      <t xml:space="preserve"> - Sören, Eddi, Konstantin, Todd, Sergej, Steffen</t>
    </r>
  </si>
  <si>
    <r>
      <rPr>
        <sz val="12"/>
        <color rgb="FF33CC33"/>
        <rFont val="Kalinga"/>
        <family val="2"/>
      </rPr>
      <t>Dennis3, Paul, Tom, Christoph, Sören</t>
    </r>
    <r>
      <rPr>
        <sz val="12"/>
        <color indexed="8"/>
        <rFont val="Kalinga"/>
        <family val="2"/>
      </rPr>
      <t xml:space="preserve"> - Konstantin, Sergej, Steffen, Dennis</t>
    </r>
  </si>
  <si>
    <t>5:10</t>
  </si>
  <si>
    <t xml:space="preserve">Konstantin (11), Sergej (9), Christoph, Dennis3 (je 7), Tom (5), Sören, Todd (je 4), Paul (3), Steffen (2), Dennis, Eddi (je 1) </t>
  </si>
  <si>
    <t>Eddi (2)</t>
  </si>
  <si>
    <t>- erstmalig Freitag abends wieder draußen
- Comeback: Konstantin, Eddi, Sergej, Christoph</t>
  </si>
  <si>
    <t>Eddi</t>
  </si>
  <si>
    <t>Konstantin</t>
  </si>
  <si>
    <t>Christoph</t>
  </si>
  <si>
    <t>Sergej</t>
  </si>
  <si>
    <t>10. Spieltag</t>
  </si>
  <si>
    <t>- Neue Spieler: Matze, Michael!!!</t>
  </si>
  <si>
    <r>
      <rPr>
        <sz val="12"/>
        <color rgb="FFFF9900"/>
        <rFont val="Kalinga"/>
        <family val="2"/>
      </rPr>
      <t>Dennis3, Michael, Matthias, Paul, Alex</t>
    </r>
    <r>
      <rPr>
        <sz val="12"/>
        <color indexed="8"/>
        <rFont val="Kalinga"/>
        <family val="2"/>
      </rPr>
      <t xml:space="preserve"> - Nils, Matze, Steffen, Sören, Todd</t>
    </r>
  </si>
  <si>
    <r>
      <rPr>
        <sz val="12"/>
        <color rgb="FFFF9900"/>
        <rFont val="Kalinga"/>
        <family val="2"/>
      </rPr>
      <t>Nils, Steffen, Michael, Matthias, Alex</t>
    </r>
    <r>
      <rPr>
        <sz val="12"/>
        <color indexed="8"/>
        <rFont val="Kalinga"/>
        <family val="2"/>
      </rPr>
      <t xml:space="preserve"> - Dennis3, Paul, Matze, Sören, Todd</t>
    </r>
  </si>
  <si>
    <r>
      <rPr>
        <sz val="12"/>
        <color rgb="FFFF9900"/>
        <rFont val="Kalinga"/>
        <family val="2"/>
      </rPr>
      <t>Nils, Steffen, Michael, Paul</t>
    </r>
    <r>
      <rPr>
        <sz val="12"/>
        <color indexed="8"/>
        <rFont val="Kalinga"/>
        <family val="2"/>
      </rPr>
      <t xml:space="preserve"> - Dennis3, Matze, Sören, Todd</t>
    </r>
  </si>
  <si>
    <t>3:10</t>
  </si>
  <si>
    <t>Dennis3 (11), Steffen (9), Nils (8), Todd (7), Michael (4), Paul, Sören (je 3), Matthias (2), Matze (1)</t>
  </si>
  <si>
    <t>Matze</t>
  </si>
  <si>
    <t>Michael</t>
  </si>
  <si>
    <t>11. Spieltag</t>
  </si>
  <si>
    <r>
      <rPr>
        <sz val="12"/>
        <color rgb="FF33CC33"/>
        <rFont val="Kalinga"/>
        <family val="2"/>
      </rPr>
      <t>Til, Sören, Markus2</t>
    </r>
    <r>
      <rPr>
        <sz val="12"/>
        <color indexed="8"/>
        <rFont val="Kalinga"/>
        <family val="2"/>
      </rPr>
      <t xml:space="preserve"> - Konstantin, Dennis, Steffen</t>
    </r>
  </si>
  <si>
    <t>10:12</t>
  </si>
  <si>
    <t>0:5</t>
  </si>
  <si>
    <t>Konstantin, Til (je 15), Steffen (9), Dennis (8), Sören (7), Markus2 (1)</t>
  </si>
  <si>
    <t>Markus2 (2), Konstantin, Sören (je 1)</t>
  </si>
  <si>
    <t>- Til (bringt Bier mit. Aus vielen Gründen.)</t>
  </si>
  <si>
    <t>Markus2</t>
  </si>
  <si>
    <t>Til</t>
  </si>
  <si>
    <t>- Neuer Spieler: Markus2!!!
- Goetheplatz-Comeback: Til!</t>
  </si>
  <si>
    <t>12. Spieltag</t>
  </si>
  <si>
    <r>
      <t xml:space="preserve">Sören, Dennis3, Tom, David, Nils </t>
    </r>
    <r>
      <rPr>
        <sz val="12"/>
        <rFont val="Kalinga"/>
        <family val="2"/>
      </rPr>
      <t>- Christoph, Konstantin, Markus2, Todd, Steffen</t>
    </r>
  </si>
  <si>
    <t>10:6</t>
  </si>
  <si>
    <r>
      <t xml:space="preserve">Sören, Steffen, Tom, David, Nils </t>
    </r>
    <r>
      <rPr>
        <sz val="12"/>
        <rFont val="Kalinga"/>
        <family val="2"/>
      </rPr>
      <t>- Christoph, Konstantin, Markus2, Todd, Dennis3</t>
    </r>
  </si>
  <si>
    <r>
      <t xml:space="preserve">Sören, Steffen, Dennis3, Nils, Markus2 </t>
    </r>
    <r>
      <rPr>
        <sz val="12"/>
        <rFont val="Kalinga"/>
        <family val="2"/>
      </rPr>
      <t>- Christoph, Konstantin, Todd, Tom, David</t>
    </r>
  </si>
  <si>
    <t>Christoph (10), Dennis3 (9), Konstantin, Tom (je 7), Sören, Todd (je 5), Nils, Steffen (je 4), David (1)</t>
  </si>
  <si>
    <t>- Spiel 3: David und Todd gehen früher -&gt; Steffen wechselt Teams (bekommt das Spiel als gewonnen gewertet)</t>
  </si>
  <si>
    <t>- Markus2 (bringt Bier mit!)</t>
  </si>
  <si>
    <t>13. Spieltag</t>
  </si>
  <si>
    <r>
      <rPr>
        <sz val="12"/>
        <rFont val="Kalinga"/>
        <family val="2"/>
      </rPr>
      <t>Dennis3, Eddi, Michael (E), Maddin, Susi, Simon, Steffen</t>
    </r>
    <r>
      <rPr>
        <sz val="12"/>
        <color rgb="FF33CC33"/>
        <rFont val="Kalinga"/>
        <family val="2"/>
      </rPr>
      <t xml:space="preserve"> </t>
    </r>
    <r>
      <rPr>
        <sz val="12"/>
        <rFont val="Kalinga"/>
        <family val="2"/>
      </rPr>
      <t xml:space="preserve">- </t>
    </r>
    <r>
      <rPr>
        <sz val="12"/>
        <color rgb="FF33CC33"/>
        <rFont val="Kalinga"/>
        <family val="2"/>
      </rPr>
      <t>Sören, Christoph, Todd, Tom, Markus2, Dennis, Valentin</t>
    </r>
  </si>
  <si>
    <r>
      <t xml:space="preserve">Dennis3, Tom, Sören, Markus2 </t>
    </r>
    <r>
      <rPr>
        <sz val="12"/>
        <rFont val="Kalinga"/>
        <family val="2"/>
      </rPr>
      <t>- Christoph, Dennis, Simon, Maddin</t>
    </r>
  </si>
  <si>
    <t>Christoph (12), Tom (9), Dennis3, Simon (je 8), Dennis (5), Sören, Todd (je 2), Maddin, Steffen (je 1)</t>
  </si>
  <si>
    <t>Maddin (1)</t>
  </si>
  <si>
    <t>Steffen (bringt Bier mit wegen…einfach so!)</t>
  </si>
  <si>
    <t>Michael [E]</t>
  </si>
  <si>
    <t>Valentin</t>
  </si>
  <si>
    <r>
      <t xml:space="preserve">- Neuer Spieler: Michael (Eddi's Sohn)!!!
</t>
    </r>
    <r>
      <rPr>
        <b/>
        <sz val="16"/>
        <color indexed="8"/>
        <rFont val="Kalinga"/>
        <family val="2"/>
      </rPr>
      <t xml:space="preserve">- Dennis3 schießt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  <r>
      <rPr>
        <sz val="12"/>
        <color indexed="8"/>
        <rFont val="Kalinga"/>
        <family val="2"/>
      </rPr>
      <t xml:space="preserve">
- Saison-Debut Goetheplatz: Valentin!
- Gesundheitsbedingt in Spiel 1 ausgeschieden: Susi, Valentin</t>
    </r>
  </si>
  <si>
    <t>Markus2 (2), Sören, Tom (je 1)</t>
  </si>
  <si>
    <t>14. Spieltag</t>
  </si>
  <si>
    <r>
      <t xml:space="preserve">Konstantin, Dennis3, Todd, Steffen, Paul </t>
    </r>
    <r>
      <rPr>
        <sz val="12"/>
        <rFont val="Kalinga"/>
        <family val="2"/>
      </rPr>
      <t>- Eddi, Sören, Til, Simon, Valentin</t>
    </r>
  </si>
  <si>
    <r>
      <t xml:space="preserve">Konstantin, Dennis3, Matze, Steffen, Paul </t>
    </r>
    <r>
      <rPr>
        <sz val="12"/>
        <rFont val="Kalinga"/>
        <family val="2"/>
      </rPr>
      <t>- Eddi, Sören, Til, Simon, Valentin, Dennis (ab 2. HZ)</t>
    </r>
  </si>
  <si>
    <t>11:13</t>
  </si>
  <si>
    <t>Konstantin, Simon (je 8), Dennis3 (7), Eddi, Steffen (je 4), Dennis, Sören (je 3), Paul, Til (je 2), Valentin (1)</t>
  </si>
  <si>
    <t>Valentin (2), Eddi, Konstantin, Matze, Paul, Steffen (je 1)</t>
  </si>
  <si>
    <t>- Sören schießt Steffen Ball auf's Auge -&gt; Steffen zertrümmert Schläger auf Tor und scheidet aus -&gt; Sören geht bis Spielende auf Strafbank</t>
  </si>
  <si>
    <t>Erol (wurde heute stolzer Pappa des kleinen Nuri), Dennis3 (bringt Bier mit)</t>
  </si>
  <si>
    <t>15. Spieltag</t>
  </si>
  <si>
    <r>
      <t xml:space="preserve">(Team Blond:) Simon, Sören, Steffen, Dennis30, Alex </t>
    </r>
    <r>
      <rPr>
        <sz val="12"/>
        <rFont val="Kalinga"/>
        <family val="2"/>
      </rPr>
      <t>- Konstantin, Eddi, Valentin, Todd, Christoph</t>
    </r>
    <r>
      <rPr>
        <sz val="12"/>
        <color rgb="FF33CC33"/>
        <rFont val="Kalinga"/>
        <family val="2"/>
      </rPr>
      <t xml:space="preserve"> </t>
    </r>
  </si>
  <si>
    <r>
      <t xml:space="preserve">Simon, Sören, Steffen, Todd, Christoph </t>
    </r>
    <r>
      <rPr>
        <sz val="12"/>
        <rFont val="Kalinga"/>
        <family val="2"/>
      </rPr>
      <t>- Konstantin, Eddi, Valentin, Dennis30, Alex</t>
    </r>
    <r>
      <rPr>
        <sz val="12"/>
        <color rgb="FF33CC33"/>
        <rFont val="Kalinga"/>
        <family val="2"/>
      </rPr>
      <t xml:space="preserve"> </t>
    </r>
  </si>
  <si>
    <t>Simon (9), Konstantin, Todd (je 6), Sören (5), Christoph, Dennis30 (je 4), Alex, Eddi, Steffen, Valentin (je 2)</t>
  </si>
  <si>
    <t>Valentin (3)</t>
  </si>
  <si>
    <t>Dennis3 feiert heute seinen 30. Geburstag!</t>
  </si>
  <si>
    <t>16. Spieltag</t>
  </si>
  <si>
    <r>
      <t xml:space="preserve">Jan, Sören, Stephan, Paul, Christoph, Todd </t>
    </r>
    <r>
      <rPr>
        <sz val="12"/>
        <rFont val="Kalinga"/>
        <family val="2"/>
      </rPr>
      <t>- Konstantin, Eddi, Alexej, Alex, Jürgen</t>
    </r>
  </si>
  <si>
    <r>
      <t xml:space="preserve">Sören, Stephan, Paul, Christoph, Todd </t>
    </r>
    <r>
      <rPr>
        <sz val="12"/>
        <rFont val="Kalinga"/>
        <family val="2"/>
      </rPr>
      <t>- Konstantin, Eddi, Alexej, Alex, Jan</t>
    </r>
  </si>
  <si>
    <t>-:-</t>
  </si>
  <si>
    <t>Christoph (7), Alexej, Konstantin (je 5), Eddi (4), Paul, Stephan (je 2), Alex (1)</t>
  </si>
  <si>
    <t>- in Bretzenheim</t>
  </si>
  <si>
    <t>Alexej</t>
  </si>
  <si>
    <t>Stephan</t>
  </si>
  <si>
    <t>17. Spieltag</t>
  </si>
  <si>
    <t>4:10</t>
  </si>
  <si>
    <t>Simon, Susi (je 1)</t>
  </si>
  <si>
    <t>- Neuer Spieler: Martin!!!</t>
  </si>
  <si>
    <t>Martin</t>
  </si>
  <si>
    <r>
      <rPr>
        <sz val="12"/>
        <rFont val="Kalinga"/>
        <family val="2"/>
      </rPr>
      <t>Christoph, Eddi, Martin, Simon, Susi -</t>
    </r>
    <r>
      <rPr>
        <sz val="12"/>
        <color rgb="FF33CC33"/>
        <rFont val="Kalinga"/>
        <family val="2"/>
      </rPr>
      <t xml:space="preserve"> Dennis3, Til, Paul, Nils, Steffen, Alex</t>
    </r>
  </si>
  <si>
    <r>
      <rPr>
        <sz val="12"/>
        <rFont val="Kalinga"/>
        <family val="2"/>
      </rPr>
      <t>Christoph, Eddi, Simon -</t>
    </r>
    <r>
      <rPr>
        <sz val="12"/>
        <color rgb="FF33CC33"/>
        <rFont val="Kalinga"/>
        <family val="2"/>
      </rPr>
      <t xml:space="preserve"> Dennis3, Til, Nils</t>
    </r>
  </si>
  <si>
    <t>Dennis3 (12), Christoph (9), Steffen (6), Nils (5), Simon (4), Eddi (2), Alex, Martin, Paul, Til (je 1)</t>
  </si>
  <si>
    <r>
      <rPr>
        <sz val="12"/>
        <rFont val="Kalinga"/>
        <family val="2"/>
      </rPr>
      <t>Christoph, Eddi, Martin, Simon, Paul -</t>
    </r>
    <r>
      <rPr>
        <sz val="12"/>
        <color rgb="FF33CC33"/>
        <rFont val="Kalinga"/>
        <family val="2"/>
      </rPr>
      <t xml:space="preserve"> Dennis3, Til, Nils, Steffen, Alex</t>
    </r>
  </si>
  <si>
    <t>18. Spieltag</t>
  </si>
  <si>
    <t>Steffen, Sören, Maddin, Sauer - Jan, Todd, Markus (G), Christoph</t>
  </si>
  <si>
    <t>Markus [G] (1)</t>
  </si>
  <si>
    <r>
      <rPr>
        <sz val="12"/>
        <rFont val="Kalinga"/>
        <family val="2"/>
      </rPr>
      <t>Markus [G], Todd, Steffen, Christoph, (Jan) -</t>
    </r>
    <r>
      <rPr>
        <sz val="12"/>
        <color rgb="FF33CC33"/>
        <rFont val="Kalinga"/>
        <family val="2"/>
      </rPr>
      <t xml:space="preserve"> Nils/Jan, Sören, Maddin, Rainer, Daniel</t>
    </r>
  </si>
  <si>
    <t>Christoph, Daniel (je 8), Steffen, Todd (je 7), Jan (3), Markus [G], Rainer (je 2), Nils, Sören (je 1)</t>
  </si>
  <si>
    <r>
      <rPr>
        <b/>
        <sz val="12"/>
        <color rgb="FFFF0000"/>
        <rFont val="Kalinga"/>
        <family val="2"/>
      </rPr>
      <t>- Comeback des Jahres: Sauer (als Daniel)!!!</t>
    </r>
    <r>
      <rPr>
        <sz val="12"/>
        <color indexed="8"/>
        <rFont val="Kalinga"/>
        <family val="2"/>
      </rPr>
      <t xml:space="preserve">
'- Neuer Spieler: Markus [Gast]!!!
'- Nils verliert Zahn -&gt; Rainer bringt ihn ins Krankenhaus
'- Jan wechselt Team</t>
    </r>
  </si>
  <si>
    <t>Daniel (Sauer)</t>
  </si>
  <si>
    <t>Markus [G]</t>
  </si>
  <si>
    <t>- Daniel</t>
  </si>
  <si>
    <t>Karin, Carola + Charlotte</t>
  </si>
  <si>
    <t>19. Spieltag</t>
  </si>
  <si>
    <r>
      <rPr>
        <sz val="12"/>
        <rFont val="Kalinga"/>
        <family val="2"/>
      </rPr>
      <t>Maddin, Markus [G], Rainer, Daniel -</t>
    </r>
    <r>
      <rPr>
        <sz val="12"/>
        <color rgb="FF33CC33"/>
        <rFont val="Kalinga"/>
        <family val="2"/>
      </rPr>
      <t xml:space="preserve"> Dennis, Simon, Sören</t>
    </r>
  </si>
  <si>
    <r>
      <rPr>
        <sz val="12"/>
        <rFont val="Kalinga"/>
        <family val="2"/>
      </rPr>
      <t>Dennis, Markus [G], Rainer, Daniel -</t>
    </r>
    <r>
      <rPr>
        <sz val="12"/>
        <color rgb="FF33CC33"/>
        <rFont val="Kalinga"/>
        <family val="2"/>
      </rPr>
      <t xml:space="preserve"> Maddin, Simon, Sören</t>
    </r>
  </si>
  <si>
    <t>Dennis (7), Simon, Sören (je 6), Rainer (4), Maddin (3), Sauer (2), Markus [G] (1)</t>
  </si>
  <si>
    <t>Dennis, Rainer, Simon, Sören (je 1)</t>
  </si>
  <si>
    <t>20. Spieltag</t>
  </si>
  <si>
    <r>
      <rPr>
        <sz val="12"/>
        <rFont val="Kalinga"/>
        <family val="2"/>
      </rPr>
      <t>Konstantin, Martin, Simon, Daniel, Alex -</t>
    </r>
    <r>
      <rPr>
        <sz val="12"/>
        <color rgb="FF33CC33"/>
        <rFont val="Kalinga"/>
        <family val="2"/>
      </rPr>
      <t xml:space="preserve"> Sören, Valentin, Jan, Steffen, Rainer, Dennis</t>
    </r>
  </si>
  <si>
    <t>- Nils (Rasmus *05.07.14)</t>
  </si>
  <si>
    <t>Konstantin (9), Steffen (6), Daniel, Rainer, Sören (je 3), Alex, Jan, Martin, Simon (je 2), Dennis, Valentin (je 1)</t>
  </si>
  <si>
    <t>21. Spieltag</t>
  </si>
  <si>
    <t>Konstantin (9), Steffen (7), Dennis3 (6), Christoph (5), Dennis (3), Daniel, Sören (je 2), Jan, Till (je 1)</t>
  </si>
  <si>
    <t>- ca. 34°C und SONNE!</t>
  </si>
  <si>
    <r>
      <rPr>
        <sz val="12"/>
        <rFont val="Kalinga"/>
        <family val="2"/>
      </rPr>
      <t>Konstantin, Christoph, Dennis, Jan -</t>
    </r>
    <r>
      <rPr>
        <sz val="12"/>
        <color rgb="FF33CC33"/>
        <rFont val="Kalinga"/>
        <family val="2"/>
      </rPr>
      <t xml:space="preserve"> Steffen, Dennis3, Sören, Daniel, Alex (ab 7:8)</t>
    </r>
  </si>
  <si>
    <r>
      <rPr>
        <sz val="12"/>
        <rFont val="Kalinga"/>
        <family val="2"/>
      </rPr>
      <t>Konstantin, Christoph, Dennis, Alex, Sören -</t>
    </r>
    <r>
      <rPr>
        <sz val="12"/>
        <color rgb="FF33CC33"/>
        <rFont val="Kalinga"/>
        <family val="2"/>
      </rPr>
      <t xml:space="preserve"> Steffen, Dennis3, Jan, Daniel, Till</t>
    </r>
  </si>
  <si>
    <t>22.06.2014, Bretzenheim</t>
  </si>
  <si>
    <t>22. Spieltag</t>
  </si>
  <si>
    <r>
      <rPr>
        <sz val="12"/>
        <rFont val="Kalinga"/>
        <family val="2"/>
      </rPr>
      <t>Markus [G], Maddin, Daniel, Nils, Dennis -</t>
    </r>
    <r>
      <rPr>
        <sz val="12"/>
        <color rgb="FF33CC33"/>
        <rFont val="Kalinga"/>
        <family val="2"/>
      </rPr>
      <t xml:space="preserve"> Rainer, Christoph, Sören, Steffen, Alex</t>
    </r>
  </si>
  <si>
    <r>
      <rPr>
        <sz val="12"/>
        <rFont val="Kalinga"/>
        <family val="2"/>
      </rPr>
      <t>Alex, Rainer, Daniel, Nils, Dennis -</t>
    </r>
    <r>
      <rPr>
        <sz val="12"/>
        <color rgb="FF33CC33"/>
        <rFont val="Kalinga"/>
        <family val="2"/>
      </rPr>
      <t xml:space="preserve"> Markus [G], Christoph, Sören, Steffen</t>
    </r>
  </si>
  <si>
    <t>Christoph (9), Daniel (7), Dennis, Steffen (je 4), Nils, Sören (je 3), Markus [G], Rainer (je 2), Maddin (1)</t>
  </si>
  <si>
    <t>Dennis (5)</t>
  </si>
  <si>
    <t>- wieder SEHR heiß!</t>
  </si>
  <si>
    <t>23. Spieltag</t>
  </si>
  <si>
    <t>Konstantin (10), Simon (7), Dennis3 (6), Daniel (4), Maddin (3), Dennis, Sören (2), Rainer (1)</t>
  </si>
  <si>
    <t>24. Spieltag</t>
  </si>
  <si>
    <r>
      <rPr>
        <sz val="12"/>
        <color rgb="FFFF9900"/>
        <rFont val="Kalinga"/>
        <family val="2"/>
      </rPr>
      <t>Nils, Rainer, Daniel, Markus [G], Eddi</t>
    </r>
    <r>
      <rPr>
        <sz val="12"/>
        <rFont val="Kalinga"/>
        <family val="2"/>
      </rPr>
      <t xml:space="preserve"> - Sören, Simon, Steffen, Martin, Alexander, Dennis</t>
    </r>
  </si>
  <si>
    <r>
      <rPr>
        <sz val="12"/>
        <color rgb="FFFF9900"/>
        <rFont val="Kalinga"/>
        <family val="2"/>
      </rPr>
      <t>Sören, Martin, Daniel, Markus [G], Eddi</t>
    </r>
    <r>
      <rPr>
        <sz val="12"/>
        <rFont val="Kalinga"/>
        <family val="2"/>
      </rPr>
      <t xml:space="preserve"> - Nils, Simon, Steffen, Rainer, Alexander, Dennis</t>
    </r>
  </si>
  <si>
    <t>Rainer (7), Nils (6), Daniel (5), Steffen (3), Eddi, Markus [G], Simon, Sören (je 2), Martin (1)</t>
  </si>
  <si>
    <t>Alexander (5)</t>
  </si>
  <si>
    <t>Sohn von Alexander</t>
  </si>
  <si>
    <t>Alexander</t>
  </si>
  <si>
    <t>- Neuer Spieler: Alexander!!! 
- Rainer erwischt Sahne-Tag (u.a. Heber über Abwehrspieler drüber und ins Tor aus ca. 2 m Torentfernung)
- Sören erwischt Seuchen-Tag (u.a. bricht der Schuh)</t>
  </si>
  <si>
    <t>"Eigespielteste Mannschaft":</t>
  </si>
  <si>
    <r>
      <rPr>
        <sz val="12"/>
        <rFont val="Kalinga"/>
        <family val="2"/>
      </rPr>
      <t>Dennis3, Maddin, Alex, Konstantin -</t>
    </r>
    <r>
      <rPr>
        <sz val="12"/>
        <color rgb="FF33CC33"/>
        <rFont val="Kalinga"/>
        <family val="2"/>
      </rPr>
      <t xml:space="preserve"> Simon, Daniel, Dennis, Sören</t>
    </r>
  </si>
  <si>
    <r>
      <rPr>
        <sz val="12"/>
        <rFont val="Kalinga"/>
        <family val="2"/>
      </rPr>
      <t>Dennis3, Maddin, Rainer, Konstantin -</t>
    </r>
    <r>
      <rPr>
        <sz val="12"/>
        <color rgb="FF33CC33"/>
        <rFont val="Kalinga"/>
        <family val="2"/>
      </rPr>
      <t xml:space="preserve"> Simon, Daniel, Alex, Dennis, Sören</t>
    </r>
  </si>
  <si>
    <t>25. Spieltag</t>
  </si>
  <si>
    <t>- Dennis hat keinen Schläger: munteres Schläger-Wechsel-Dich-Spielchen bei Team 2</t>
  </si>
  <si>
    <r>
      <t xml:space="preserve">- 3 (kleines Tor) vs. 4 
- Spiel 3 wird während der dritten Regenunterbrechung endgültig abgebrochen und geht nicht in die Wertung ein…
</t>
    </r>
    <r>
      <rPr>
        <b/>
        <sz val="16"/>
        <color indexed="8"/>
        <rFont val="Kalinga"/>
        <family val="2"/>
      </rPr>
      <t xml:space="preserve">- Sören macht sein </t>
    </r>
    <r>
      <rPr>
        <b/>
        <sz val="18"/>
        <color rgb="FFFF0000"/>
        <rFont val="Kalinga"/>
        <family val="2"/>
      </rPr>
      <t>*50.*</t>
    </r>
    <r>
      <rPr>
        <b/>
        <sz val="16"/>
        <color indexed="8"/>
        <rFont val="Kalinga"/>
        <family val="2"/>
      </rPr>
      <t xml:space="preserve"> Saisonspiel!!!</t>
    </r>
  </si>
  <si>
    <t>spiel 3:</t>
  </si>
  <si>
    <r>
      <rPr>
        <sz val="12"/>
        <rFont val="Kalinga"/>
        <family val="2"/>
      </rPr>
      <t>Alexej, Christoph, Dennis, Konstantin, Paul -</t>
    </r>
    <r>
      <rPr>
        <sz val="12"/>
        <color rgb="FF33CC33"/>
        <rFont val="Kalinga"/>
        <family val="2"/>
      </rPr>
      <t xml:space="preserve"> Tom, Jan, Till, Mirko, Sören</t>
    </r>
  </si>
  <si>
    <t>Tom (10), Christoph (9), Paul (8), Mirko (5), Dennis, Jan, Konstantin, Sören (je 3), Till (2), Alexej (1)</t>
  </si>
  <si>
    <t>Alexej (3), Konstantin (1)</t>
  </si>
  <si>
    <t>Tom an Alexej</t>
  </si>
  <si>
    <t>Mirko</t>
  </si>
  <si>
    <t>26. Spieltag</t>
  </si>
  <si>
    <t>Konstantin, Jan, Alex, Maddin, Steffen - Sören, Arne, Dennis3, Markus [G], Marcel, Daniel</t>
  </si>
  <si>
    <t>Konstantin, Jan, Alex, Maddin, Steffen - Sören, Arne, Markus [G], Marcel, Daniel</t>
  </si>
  <si>
    <t>Konstantin, Marcel (je 7), Dennis3, Steffen (je 5), Jan, Sören (je 3), Arne (2), Alex, Daniel, Maddin (je 1)</t>
  </si>
  <si>
    <t>Maddin, Marcel (je 1)</t>
  </si>
  <si>
    <t>Alex, Marcel (je 1)</t>
  </si>
  <si>
    <t>Marcel</t>
  </si>
  <si>
    <t>Arne</t>
  </si>
  <si>
    <t>- Neuer Spieler: Marcel!!!
- Arne mit sehr spätem Saisondebut!
- Dennis3 bricht die Schiene ab....</t>
  </si>
  <si>
    <t>27. Spieltag</t>
  </si>
  <si>
    <t>Jan, Sören, Alex, Rainer, Daniel - Jan2, Arne, Steffen, Maddin, Simon, Nils</t>
  </si>
  <si>
    <t>Jan, Sören, Alex, Rainer, Nils - Jan2, Arne, Steffen, Maddin, Simon</t>
  </si>
  <si>
    <t>Jan (6), Simon (5), Sören (4), Arne, Maddin, Nils (je 3), Daniel, Jan2 (je 2), Alex, Rainer, Steffen (je 1)</t>
  </si>
  <si>
    <t>Jan, Jan2 (je 1)</t>
  </si>
  <si>
    <t>erstaunlicher Weise keine....</t>
  </si>
  <si>
    <t>Tabea, FIA, Karin</t>
  </si>
  <si>
    <t>- Spieltag im Regen auf nassem Platz -&gt; alles sehr entspannt...</t>
  </si>
  <si>
    <t>Jan2</t>
  </si>
  <si>
    <t>28. Spieltag</t>
  </si>
  <si>
    <r>
      <t xml:space="preserve">Christoph, Arne, Maddin - </t>
    </r>
    <r>
      <rPr>
        <sz val="12"/>
        <color rgb="FFFF9900"/>
        <rFont val="Kalinga"/>
        <family val="2"/>
      </rPr>
      <t>Rainer, Sören, Steffen, Marcel</t>
    </r>
  </si>
  <si>
    <r>
      <t xml:space="preserve">Christoph, Arne, Rainer, Steffen - </t>
    </r>
    <r>
      <rPr>
        <sz val="12"/>
        <color rgb="FFFF9900"/>
        <rFont val="Kalinga"/>
        <family val="2"/>
      </rPr>
      <t>Maddin, Sören, Nils, Marcel</t>
    </r>
  </si>
  <si>
    <t>Christoph (11), Marcel (9), Steffen (6), Arne, Maddin (je 5), Nils, Rainer, Sören (je 4)</t>
  </si>
  <si>
    <t>Ba + Rasmus, Dennis3</t>
  </si>
  <si>
    <t>Maddin (läuft mit Inlinern durch den Brunnen, um den Ball zu holen)</t>
  </si>
  <si>
    <t>29. Spieltag</t>
  </si>
  <si>
    <r>
      <t xml:space="preserve">Konstantin, Eddi, Christoph, Daniel, Alex - </t>
    </r>
    <r>
      <rPr>
        <sz val="12"/>
        <color rgb="FF33CC33"/>
        <rFont val="Kalinga"/>
        <family val="2"/>
      </rPr>
      <t>Til, Jan, Sören, Alexander, Steffen</t>
    </r>
  </si>
  <si>
    <t xml:space="preserve">Christoph (10), Til (8), Konstantin, Sören (je 6), Jan (4), Alex, Daniel, Eddi, Steffen (je 2) </t>
  </si>
  <si>
    <r>
      <t xml:space="preserve">- Christoph schießt sein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
- Sören schießt sein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</si>
  <si>
    <t>30. Spieltag</t>
  </si>
  <si>
    <r>
      <t xml:space="preserve">Konstantin, Christoph, Arne - </t>
    </r>
    <r>
      <rPr>
        <sz val="12"/>
        <color rgb="FF33CC33"/>
        <rFont val="Kalinga"/>
        <family val="2"/>
      </rPr>
      <t>Nils, Steffen, Marcel, Alex</t>
    </r>
  </si>
  <si>
    <t>Christoph (11), Steffen (7), Nils (5), Alex (4), Arne (3), Konstantin (2)</t>
  </si>
  <si>
    <t>Konstantin (1)</t>
  </si>
  <si>
    <r>
      <t xml:space="preserve">- Steffen macht sein </t>
    </r>
    <r>
      <rPr>
        <b/>
        <sz val="18"/>
        <color rgb="FFFF0000"/>
        <rFont val="Kalinga"/>
        <family val="2"/>
      </rPr>
      <t>*50.*</t>
    </r>
    <r>
      <rPr>
        <b/>
        <sz val="16"/>
        <color indexed="8"/>
        <rFont val="Kalinga"/>
        <family val="2"/>
      </rPr>
      <t xml:space="preserve"> Saisonspiel!!!</t>
    </r>
  </si>
  <si>
    <t>31. Spieltag</t>
  </si>
  <si>
    <r>
      <t xml:space="preserve">Matthias, Markus [G], Til, Rainer - </t>
    </r>
    <r>
      <rPr>
        <sz val="12"/>
        <color rgb="FF33CC33"/>
        <rFont val="Kalinga"/>
        <family val="2"/>
      </rPr>
      <t>Sören, Christoph, Mirko, Steffen</t>
    </r>
  </si>
  <si>
    <r>
      <t xml:space="preserve">Christoph, Alex, Til, Rainer - </t>
    </r>
    <r>
      <rPr>
        <sz val="12"/>
        <color rgb="FF33CC33"/>
        <rFont val="Kalinga"/>
        <family val="2"/>
      </rPr>
      <t>Sören, Mirko, Steffen, Matthias, Markus [G]</t>
    </r>
  </si>
  <si>
    <r>
      <rPr>
        <sz val="12"/>
        <color rgb="FF33CC33"/>
        <rFont val="Kalinga"/>
        <family val="2"/>
      </rPr>
      <t>Christoph, Rainer, Steffen, Matthias, Markus [G]</t>
    </r>
    <r>
      <rPr>
        <sz val="12"/>
        <rFont val="Kalinga"/>
        <family val="2"/>
      </rPr>
      <t xml:space="preserve"> - Sören, Mirko, Alex, Til</t>
    </r>
  </si>
  <si>
    <t>10:3</t>
  </si>
  <si>
    <t>Christoph (14), Til (10), Mirko, Steffen (je 5), Matthias, Sören (je 4), Markus [G], Rainer (je 2), Alex (1)</t>
  </si>
  <si>
    <t>Sören (2)</t>
  </si>
  <si>
    <r>
      <t xml:space="preserve">- Steffen schießt sein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  <r>
      <rPr>
        <sz val="12"/>
        <color indexed="8"/>
        <rFont val="Kalinga"/>
        <family val="2"/>
      </rPr>
      <t xml:space="preserve">
- Sören bricht Schiene durch (schon wieder) -&gt; spielt mit Rainer's Hallen-Inlinern weiter</t>
    </r>
  </si>
  <si>
    <t>32. Spieltag</t>
  </si>
  <si>
    <r>
      <rPr>
        <sz val="12"/>
        <color rgb="FF00FF00"/>
        <rFont val="Kalinga"/>
        <family val="2"/>
      </rPr>
      <t>Sören, Jürgen, Rainer, Meggo, Nils</t>
    </r>
    <r>
      <rPr>
        <sz val="12"/>
        <rFont val="Kalinga"/>
        <family val="2"/>
      </rPr>
      <t xml:space="preserve"> - Dennis, Paul, Markus [G], Kristof</t>
    </r>
  </si>
  <si>
    <t>- Meggo: Debut auf Goetheplatz!
- Paul: Comeback nach Verletzungspause!
- Jürgen: kleines Comeback!</t>
  </si>
  <si>
    <t xml:space="preserve">Rainer (12), Paul (7), Kristof (5), Dennis, Nils (je 4), Jürgen, Sören (je 2), Markus, Meggo (je 1) </t>
  </si>
  <si>
    <t>Meggo</t>
  </si>
  <si>
    <t>33. Spieltag</t>
  </si>
  <si>
    <r>
      <t xml:space="preserve">Alex, Kristof, Simon, Sören - </t>
    </r>
    <r>
      <rPr>
        <sz val="12"/>
        <color rgb="FFFF9900"/>
        <rFont val="Kalinga"/>
        <family val="2"/>
      </rPr>
      <t>Markus, Steffen, Nils</t>
    </r>
  </si>
  <si>
    <t>Simon (4), Nils, Sören, Steffen (je 3), Kristof (2), Alex (1)</t>
  </si>
  <si>
    <t>Sören (bringt Bier mit. Begründung: 100. Saisontor, Verlobung und Geburtstag)</t>
  </si>
  <si>
    <t>34. Spieltag</t>
  </si>
  <si>
    <r>
      <rPr>
        <sz val="12"/>
        <color rgb="FF00FF00"/>
        <rFont val="Kalinga"/>
        <family val="2"/>
      </rPr>
      <t>Sören, Maddin, Daniel, Till</t>
    </r>
    <r>
      <rPr>
        <sz val="12"/>
        <rFont val="Kalinga"/>
        <family val="2"/>
      </rPr>
      <t xml:space="preserve"> - Peter, Paul, Steffen, Rainer, Alex</t>
    </r>
  </si>
  <si>
    <t>Daniel (6), Till (4), Maddin, Paul (je 3), Alex, Rainer (je 2), Sören (1)</t>
  </si>
  <si>
    <t>Peter (2), Till (1*)</t>
  </si>
  <si>
    <t>Peter</t>
  </si>
  <si>
    <r>
      <rPr>
        <sz val="12"/>
        <color rgb="FF00FF00"/>
        <rFont val="Kalinga"/>
        <family val="2"/>
      </rPr>
      <t>Rainer, Maddin, Daniel, Till</t>
    </r>
    <r>
      <rPr>
        <sz val="12"/>
        <rFont val="Kalinga"/>
        <family val="2"/>
      </rPr>
      <t xml:space="preserve"> - Peter, Paul, Sören, Alex</t>
    </r>
  </si>
  <si>
    <t>- Comeback und Saisondebut: Peter!!!
'- Spielbeginn: 16 Uhr
'- Auf kleine Tore
'- Spiel 2: Abbruch wegen Dunkelheit (ca. 17.15 Uhr)
* Sturz am Brunnen.</t>
  </si>
  <si>
    <t>- Markus: Comeback nach Sommerpause!
- Spiel 1: 4 vs. 3
'- Auf kleine Tore</t>
  </si>
</sst>
</file>

<file path=xl/styles.xml><?xml version="1.0" encoding="utf-8"?>
<styleSheet xmlns="http://schemas.openxmlformats.org/spreadsheetml/2006/main">
  <fonts count="38">
    <font>
      <sz val="10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22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b/>
      <sz val="11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b/>
      <sz val="12"/>
      <color indexed="8"/>
      <name val="Kalinga"/>
      <family val="2"/>
    </font>
    <font>
      <sz val="12"/>
      <color indexed="8"/>
      <name val="Kalinga"/>
      <family val="2"/>
    </font>
    <font>
      <sz val="14"/>
      <color indexed="10"/>
      <name val="Kalinga"/>
      <family val="2"/>
    </font>
    <font>
      <sz val="12"/>
      <name val="Kalinga"/>
      <family val="2"/>
    </font>
    <font>
      <b/>
      <sz val="12"/>
      <name val="Kalinga"/>
      <family val="2"/>
    </font>
    <font>
      <sz val="10"/>
      <color rgb="FFFF0000"/>
      <name val="MS Reference Sans Serif"/>
      <family val="2"/>
    </font>
    <font>
      <sz val="10"/>
      <color rgb="FFFF0000"/>
      <name val="Kalinga"/>
      <family val="2"/>
    </font>
    <font>
      <b/>
      <sz val="10"/>
      <color rgb="FFFF6600"/>
      <name val="Kalinga"/>
      <family val="2"/>
    </font>
    <font>
      <b/>
      <sz val="10"/>
      <color rgb="FF00FF00"/>
      <name val="Kalinga"/>
      <family val="2"/>
    </font>
    <font>
      <b/>
      <sz val="10"/>
      <color rgb="FFFF0000"/>
      <name val="MS Reference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FF00"/>
      <name val="Kalinga"/>
      <family val="2"/>
    </font>
    <font>
      <sz val="10"/>
      <color indexed="8"/>
      <name val="MS Reference Sans Serif"/>
      <family val="2"/>
    </font>
    <font>
      <sz val="12"/>
      <color rgb="FF33CC33"/>
      <name val="Kalinga"/>
      <family val="2"/>
    </font>
    <font>
      <sz val="12"/>
      <color rgb="FFFF9900"/>
      <name val="Kalinga"/>
      <family val="2"/>
    </font>
    <font>
      <b/>
      <sz val="16"/>
      <color indexed="8"/>
      <name val="Kalinga"/>
      <family val="2"/>
    </font>
    <font>
      <b/>
      <sz val="18"/>
      <color rgb="FFFF0000"/>
      <name val="Kalinga"/>
      <family val="2"/>
    </font>
    <font>
      <sz val="14"/>
      <color indexed="8"/>
      <name val="Arial"/>
      <family val="2"/>
    </font>
    <font>
      <b/>
      <sz val="12"/>
      <color rgb="FFFF0000"/>
      <name val="Kaling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3" xfId="0" applyBorder="1"/>
    <xf numFmtId="0" fontId="2" fillId="0" borderId="2" xfId="0" applyFont="1" applyBorder="1"/>
    <xf numFmtId="0" fontId="5" fillId="0" borderId="2" xfId="0" applyFont="1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4" fillId="0" borderId="2" xfId="0" applyFont="1" applyBorder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0" xfId="0" applyFont="1" applyFill="1"/>
    <xf numFmtId="0" fontId="13" fillId="3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7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8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14" fontId="18" fillId="5" borderId="1" xfId="0" applyNumberFormat="1" applyFont="1" applyFill="1" applyBorder="1" applyAlignment="1">
      <alignment horizontal="left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14" fontId="19" fillId="0" borderId="1" xfId="0" quotePrefix="1" applyNumberFormat="1" applyFont="1" applyFill="1" applyBorder="1" applyAlignment="1">
      <alignment horizontal="left" vertical="center" wrapText="1"/>
    </xf>
    <xf numFmtId="0" fontId="8" fillId="7" borderId="0" xfId="0" applyFont="1" applyFill="1"/>
    <xf numFmtId="0" fontId="8" fillId="7" borderId="7" xfId="0" applyFont="1" applyFill="1" applyBorder="1"/>
    <xf numFmtId="0" fontId="10" fillId="5" borderId="8" xfId="0" applyFont="1" applyFill="1" applyBorder="1" applyAlignment="1">
      <alignment textRotation="90"/>
    </xf>
    <xf numFmtId="0" fontId="10" fillId="5" borderId="1" xfId="0" applyFont="1" applyFill="1" applyBorder="1" applyAlignment="1">
      <alignment horizontal="center" textRotation="90"/>
    </xf>
    <xf numFmtId="0" fontId="1" fillId="5" borderId="0" xfId="0" applyFont="1" applyFill="1" applyAlignment="1">
      <alignment textRotation="90"/>
    </xf>
    <xf numFmtId="0" fontId="10" fillId="5" borderId="9" xfId="0" applyFont="1" applyFill="1" applyBorder="1"/>
    <xf numFmtId="0" fontId="23" fillId="5" borderId="9" xfId="0" applyFont="1" applyFill="1" applyBorder="1" applyAlignment="1">
      <alignment horizontal="center"/>
    </xf>
    <xf numFmtId="2" fontId="23" fillId="5" borderId="9" xfId="0" applyNumberFormat="1" applyFont="1" applyFill="1" applyBorder="1" applyAlignment="1">
      <alignment horizontal="center"/>
    </xf>
    <xf numFmtId="0" fontId="8" fillId="5" borderId="7" xfId="0" applyFont="1" applyFill="1" applyBorder="1"/>
    <xf numFmtId="0" fontId="12" fillId="6" borderId="1" xfId="0" applyFont="1" applyFill="1" applyBorder="1"/>
    <xf numFmtId="0" fontId="24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2" fontId="24" fillId="6" borderId="1" xfId="0" applyNumberFormat="1" applyFont="1" applyFill="1" applyBorder="1" applyAlignment="1">
      <alignment horizontal="center"/>
    </xf>
    <xf numFmtId="0" fontId="12" fillId="6" borderId="10" xfId="0" applyFont="1" applyFill="1" applyBorder="1"/>
    <xf numFmtId="0" fontId="24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2" fontId="24" fillId="6" borderId="10" xfId="0" applyNumberFormat="1" applyFont="1" applyFill="1" applyBorder="1" applyAlignment="1">
      <alignment horizontal="center"/>
    </xf>
    <xf numFmtId="0" fontId="25" fillId="6" borderId="9" xfId="0" applyFont="1" applyFill="1" applyBorder="1"/>
    <xf numFmtId="0" fontId="13" fillId="6" borderId="9" xfId="0" applyFont="1" applyFill="1" applyBorder="1" applyAlignment="1">
      <alignment horizontal="center"/>
    </xf>
    <xf numFmtId="0" fontId="26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2" fontId="24" fillId="6" borderId="11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2" fontId="24" fillId="6" borderId="1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10" fillId="5" borderId="1" xfId="0" applyFont="1" applyFill="1" applyBorder="1"/>
    <xf numFmtId="0" fontId="27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7" fillId="4" borderId="1" xfId="0" applyFont="1" applyFill="1" applyBorder="1"/>
    <xf numFmtId="0" fontId="12" fillId="6" borderId="11" xfId="0" applyFont="1" applyFill="1" applyBorder="1"/>
    <xf numFmtId="0" fontId="13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3" fillId="3" borderId="12" xfId="0" applyFont="1" applyFill="1" applyBorder="1" applyAlignment="1">
      <alignment horizontal="center"/>
    </xf>
    <xf numFmtId="0" fontId="26" fillId="6" borderId="1" xfId="0" applyFont="1" applyFill="1" applyBorder="1"/>
    <xf numFmtId="2" fontId="13" fillId="6" borderId="10" xfId="0" applyNumberFormat="1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8" fillId="6" borderId="0" xfId="0" applyFont="1" applyFill="1" applyBorder="1"/>
    <xf numFmtId="0" fontId="8" fillId="6" borderId="14" xfId="0" applyFont="1" applyFill="1" applyBorder="1"/>
    <xf numFmtId="0" fontId="13" fillId="6" borderId="1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8" fillId="5" borderId="1" xfId="0" applyFont="1" applyFill="1" applyBorder="1" applyAlignment="1">
      <alignment horizontal="center"/>
    </xf>
    <xf numFmtId="1" fontId="28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8" fillId="3" borderId="15" xfId="0" applyFont="1" applyFill="1" applyBorder="1"/>
    <xf numFmtId="1" fontId="13" fillId="6" borderId="1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2" fontId="27" fillId="5" borderId="17" xfId="0" applyNumberFormat="1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2" fontId="24" fillId="6" borderId="9" xfId="0" applyNumberFormat="1" applyFont="1" applyFill="1" applyBorder="1" applyAlignment="1">
      <alignment horizontal="center"/>
    </xf>
    <xf numFmtId="2" fontId="13" fillId="6" borderId="9" xfId="0" applyNumberFormat="1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9" xfId="0" applyNumberFormat="1" applyFont="1" applyFill="1" applyBorder="1" applyAlignment="1">
      <alignment horizontal="center"/>
    </xf>
    <xf numFmtId="1" fontId="13" fillId="6" borderId="9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90"/>
    </xf>
    <xf numFmtId="0" fontId="10" fillId="5" borderId="8" xfId="0" applyFont="1" applyFill="1" applyBorder="1" applyAlignment="1"/>
    <xf numFmtId="0" fontId="25" fillId="6" borderId="9" xfId="0" applyFont="1" applyFill="1" applyBorder="1" applyAlignment="1"/>
    <xf numFmtId="0" fontId="26" fillId="6" borderId="1" xfId="0" applyFont="1" applyFill="1" applyBorder="1" applyAlignment="1"/>
    <xf numFmtId="0" fontId="12" fillId="6" borderId="11" xfId="0" applyFont="1" applyFill="1" applyBorder="1" applyAlignment="1"/>
    <xf numFmtId="0" fontId="10" fillId="5" borderId="1" xfId="0" applyFont="1" applyFill="1" applyBorder="1" applyAlignment="1"/>
    <xf numFmtId="1" fontId="31" fillId="5" borderId="1" xfId="0" applyNumberFormat="1" applyFont="1" applyFill="1" applyBorder="1" applyAlignment="1">
      <alignment horizontal="center"/>
    </xf>
    <xf numFmtId="1" fontId="31" fillId="5" borderId="1" xfId="0" applyNumberFormat="1" applyFont="1" applyFill="1" applyBorder="1" applyAlignment="1">
      <alignment horizontal="center" textRotation="90"/>
    </xf>
    <xf numFmtId="0" fontId="31" fillId="5" borderId="1" xfId="0" applyFont="1" applyFill="1" applyBorder="1" applyAlignment="1">
      <alignment horizontal="center" textRotation="90"/>
    </xf>
    <xf numFmtId="0" fontId="31" fillId="5" borderId="16" xfId="0" applyFont="1" applyFill="1" applyBorder="1" applyAlignment="1">
      <alignment horizontal="center" textRotation="90"/>
    </xf>
    <xf numFmtId="1" fontId="10" fillId="5" borderId="8" xfId="0" applyNumberFormat="1" applyFont="1" applyFill="1" applyBorder="1" applyAlignment="1"/>
    <xf numFmtId="1" fontId="24" fillId="6" borderId="1" xfId="0" applyNumberFormat="1" applyFont="1" applyFill="1" applyBorder="1" applyAlignment="1">
      <alignment horizontal="center"/>
    </xf>
    <xf numFmtId="1" fontId="13" fillId="6" borderId="16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24" fillId="6" borderId="16" xfId="0" applyNumberFormat="1" applyFont="1" applyFill="1" applyBorder="1" applyAlignment="1">
      <alignment horizontal="center"/>
    </xf>
    <xf numFmtId="14" fontId="32" fillId="0" borderId="1" xfId="0" applyNumberFormat="1" applyFont="1" applyFill="1" applyBorder="1" applyAlignment="1">
      <alignment horizontal="left" vertical="center" wrapText="1"/>
    </xf>
    <xf numFmtId="0" fontId="12" fillId="6" borderId="23" xfId="0" applyFont="1" applyFill="1" applyBorder="1"/>
    <xf numFmtId="0" fontId="24" fillId="6" borderId="23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2" fontId="24" fillId="6" borderId="23" xfId="0" applyNumberFormat="1" applyFont="1" applyFill="1" applyBorder="1" applyAlignment="1">
      <alignment horizontal="center"/>
    </xf>
    <xf numFmtId="1" fontId="13" fillId="6" borderId="11" xfId="0" applyNumberFormat="1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1" fontId="27" fillId="5" borderId="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" fontId="31" fillId="5" borderId="10" xfId="0" applyNumberFormat="1" applyFont="1" applyFill="1" applyBorder="1" applyAlignment="1">
      <alignment horizontal="center"/>
    </xf>
    <xf numFmtId="1" fontId="31" fillId="5" borderId="23" xfId="0" applyNumberFormat="1" applyFont="1" applyFill="1" applyBorder="1" applyAlignment="1">
      <alignment horizontal="center"/>
    </xf>
    <xf numFmtId="1" fontId="13" fillId="6" borderId="23" xfId="0" applyNumberFormat="1" applyFont="1" applyFill="1" applyBorder="1" applyAlignment="1">
      <alignment horizontal="center"/>
    </xf>
    <xf numFmtId="0" fontId="15" fillId="0" borderId="0" xfId="0" applyFont="1"/>
    <xf numFmtId="1" fontId="24" fillId="6" borderId="10" xfId="0" applyNumberFormat="1" applyFont="1" applyFill="1" applyBorder="1" applyAlignment="1">
      <alignment horizontal="center"/>
    </xf>
    <xf numFmtId="0" fontId="36" fillId="0" borderId="0" xfId="0" applyFont="1"/>
    <xf numFmtId="49" fontId="18" fillId="0" borderId="1" xfId="0" quotePrefix="1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17" fontId="12" fillId="6" borderId="1" xfId="0" quotePrefix="1" applyNumberFormat="1" applyFont="1" applyFill="1" applyBorder="1"/>
    <xf numFmtId="0" fontId="12" fillId="6" borderId="1" xfId="0" quotePrefix="1" applyFont="1" applyFill="1" applyBorder="1"/>
    <xf numFmtId="1" fontId="31" fillId="5" borderId="1" xfId="0" quotePrefix="1" applyNumberFormat="1" applyFont="1" applyFill="1" applyBorder="1" applyAlignment="1">
      <alignment horizontal="center"/>
    </xf>
    <xf numFmtId="0" fontId="31" fillId="5" borderId="1" xfId="0" quotePrefix="1" applyFont="1" applyFill="1" applyBorder="1" applyAlignment="1">
      <alignment horizontal="center" textRotation="90"/>
    </xf>
    <xf numFmtId="14" fontId="34" fillId="0" borderId="1" xfId="0" quotePrefix="1" applyNumberFormat="1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/>
    </xf>
    <xf numFmtId="0" fontId="0" fillId="5" borderId="15" xfId="0" applyFill="1" applyBorder="1" applyAlignment="1"/>
    <xf numFmtId="0" fontId="2" fillId="0" borderId="20" xfId="0" applyFont="1" applyBorder="1" applyAlignment="1"/>
    <xf numFmtId="0" fontId="4" fillId="0" borderId="20" xfId="0" applyFont="1" applyBorder="1" applyAlignment="1"/>
    <xf numFmtId="0" fontId="0" fillId="0" borderId="0" xfId="0" applyAlignment="1"/>
  </cellXfs>
  <cellStyles count="1">
    <cellStyle name="Standard" xfId="0" builtinId="0"/>
  </cellStyles>
  <dxfs count="4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Torverteilung</a:t>
            </a:r>
          </a:p>
        </c:rich>
      </c:tx>
      <c:layout>
        <c:manualLayout>
          <c:xMode val="edge"/>
          <c:yMode val="edge"/>
          <c:x val="0.43615934627170583"/>
          <c:y val="2.790700698016481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91"/>
          <c:y val="0.36434163690291438"/>
          <c:w val="0.6108276795257469"/>
          <c:h val="0.3674424167914515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4.499490512683074E-3"/>
                  <c:y val="-0.1350588282216406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1947652090287667E-2"/>
                  <c:y val="-3.97788546370184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4860940867244314E-2"/>
                  <c:y val="-4.2656788589593223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8964006639330726E-2"/>
                  <c:y val="1.14052432886255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2015841834175638"/>
                  <c:y val="8.940655247894034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0406892903893222"/>
                  <c:y val="0.20380319876232258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0.17237316774125538"/>
                  <c:y val="0.130934871381738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2.6327339887118051E-2"/>
                  <c:y val="0.14476451733748424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1.6284272318776303E-2"/>
                  <c:y val="0.2135528430903644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Tore!$A$2:$A$44</c:f>
              <c:strCache>
                <c:ptCount val="43"/>
                <c:pt idx="0">
                  <c:v>Alex</c:v>
                </c:pt>
                <c:pt idx="1">
                  <c:v>Alexander</c:v>
                </c:pt>
                <c:pt idx="2">
                  <c:v>Alexej</c:v>
                </c:pt>
                <c:pt idx="3">
                  <c:v>Andi</c:v>
                </c:pt>
                <c:pt idx="4">
                  <c:v>Andre</c:v>
                </c:pt>
                <c:pt idx="5">
                  <c:v>Arne</c:v>
                </c:pt>
                <c:pt idx="6">
                  <c:v>Christoph</c:v>
                </c:pt>
                <c:pt idx="7">
                  <c:v>Daniel (Sauer)</c:v>
                </c:pt>
                <c:pt idx="8">
                  <c:v>David</c:v>
                </c:pt>
                <c:pt idx="9">
                  <c:v>Dennis</c:v>
                </c:pt>
                <c:pt idx="10">
                  <c:v>Dennis3</c:v>
                </c:pt>
                <c:pt idx="11">
                  <c:v>Eddi</c:v>
                </c:pt>
                <c:pt idx="12">
                  <c:v>Eric</c:v>
                </c:pt>
                <c:pt idx="13">
                  <c:v>Jan</c:v>
                </c:pt>
                <c:pt idx="14">
                  <c:v>Jan2</c:v>
                </c:pt>
                <c:pt idx="15">
                  <c:v>Jürgen</c:v>
                </c:pt>
                <c:pt idx="16">
                  <c:v>Konstantin</c:v>
                </c:pt>
                <c:pt idx="17">
                  <c:v>Kristof</c:v>
                </c:pt>
                <c:pt idx="18">
                  <c:v>Nils</c:v>
                </c:pt>
                <c:pt idx="19">
                  <c:v>Maddin</c:v>
                </c:pt>
                <c:pt idx="20">
                  <c:v>Marcel</c:v>
                </c:pt>
                <c:pt idx="21">
                  <c:v>Markus</c:v>
                </c:pt>
                <c:pt idx="22">
                  <c:v>Markus [G]</c:v>
                </c:pt>
                <c:pt idx="23">
                  <c:v>Markus2</c:v>
                </c:pt>
                <c:pt idx="24">
                  <c:v>Martin</c:v>
                </c:pt>
                <c:pt idx="25">
                  <c:v>Matthias</c:v>
                </c:pt>
                <c:pt idx="26">
                  <c:v>Matze</c:v>
                </c:pt>
                <c:pt idx="27">
                  <c:v>Meggo</c:v>
                </c:pt>
                <c:pt idx="28">
                  <c:v>Michael</c:v>
                </c:pt>
                <c:pt idx="29">
                  <c:v>Michael [E]</c:v>
                </c:pt>
                <c:pt idx="30">
                  <c:v>Mirko</c:v>
                </c:pt>
                <c:pt idx="31">
                  <c:v>Paul</c:v>
                </c:pt>
                <c:pt idx="32">
                  <c:v>Peter</c:v>
                </c:pt>
                <c:pt idx="33">
                  <c:v>Rainer</c:v>
                </c:pt>
                <c:pt idx="34">
                  <c:v>Sergej</c:v>
                </c:pt>
                <c:pt idx="35">
                  <c:v>Simon</c:v>
                </c:pt>
                <c:pt idx="36">
                  <c:v>Sören</c:v>
                </c:pt>
                <c:pt idx="37">
                  <c:v>Steffen</c:v>
                </c:pt>
                <c:pt idx="38">
                  <c:v>Stephan</c:v>
                </c:pt>
                <c:pt idx="39">
                  <c:v>Susi</c:v>
                </c:pt>
                <c:pt idx="40">
                  <c:v>Til</c:v>
                </c:pt>
                <c:pt idx="41">
                  <c:v>Todd</c:v>
                </c:pt>
                <c:pt idx="42">
                  <c:v>Tom</c:v>
                </c:pt>
              </c:strCache>
            </c:strRef>
          </c:cat>
          <c:val>
            <c:numRef>
              <c:f>Tore!$B$2:$B$44</c:f>
              <c:numCache>
                <c:formatCode>General</c:formatCode>
                <c:ptCount val="43"/>
                <c:pt idx="0">
                  <c:v>21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126</c:v>
                </c:pt>
                <c:pt idx="7">
                  <c:v>42</c:v>
                </c:pt>
                <c:pt idx="8">
                  <c:v>2</c:v>
                </c:pt>
                <c:pt idx="9">
                  <c:v>61</c:v>
                </c:pt>
                <c:pt idx="10">
                  <c:v>144</c:v>
                </c:pt>
                <c:pt idx="11">
                  <c:v>17</c:v>
                </c:pt>
                <c:pt idx="12">
                  <c:v>25</c:v>
                </c:pt>
                <c:pt idx="13">
                  <c:v>29</c:v>
                </c:pt>
                <c:pt idx="14">
                  <c:v>2</c:v>
                </c:pt>
                <c:pt idx="15">
                  <c:v>6</c:v>
                </c:pt>
                <c:pt idx="16">
                  <c:v>98</c:v>
                </c:pt>
                <c:pt idx="17">
                  <c:v>23</c:v>
                </c:pt>
                <c:pt idx="18">
                  <c:v>89</c:v>
                </c:pt>
                <c:pt idx="19">
                  <c:v>27</c:v>
                </c:pt>
                <c:pt idx="20">
                  <c:v>19</c:v>
                </c:pt>
                <c:pt idx="21">
                  <c:v>21</c:v>
                </c:pt>
                <c:pt idx="22">
                  <c:v>10</c:v>
                </c:pt>
                <c:pt idx="23">
                  <c:v>1</c:v>
                </c:pt>
                <c:pt idx="24">
                  <c:v>4</c:v>
                </c:pt>
                <c:pt idx="25">
                  <c:v>23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10</c:v>
                </c:pt>
                <c:pt idx="31">
                  <c:v>43</c:v>
                </c:pt>
                <c:pt idx="32">
                  <c:v>1</c:v>
                </c:pt>
                <c:pt idx="33">
                  <c:v>48</c:v>
                </c:pt>
                <c:pt idx="34">
                  <c:v>9</c:v>
                </c:pt>
                <c:pt idx="35">
                  <c:v>76</c:v>
                </c:pt>
                <c:pt idx="36">
                  <c:v>112</c:v>
                </c:pt>
                <c:pt idx="37">
                  <c:v>107</c:v>
                </c:pt>
                <c:pt idx="38">
                  <c:v>2</c:v>
                </c:pt>
                <c:pt idx="39">
                  <c:v>2</c:v>
                </c:pt>
                <c:pt idx="40">
                  <c:v>39</c:v>
                </c:pt>
                <c:pt idx="41">
                  <c:v>71</c:v>
                </c:pt>
                <c:pt idx="42">
                  <c:v>80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Abschläge</a:t>
            </a:r>
          </a:p>
        </c:rich>
      </c:tx>
      <c:layout>
        <c:manualLayout>
          <c:xMode val="edge"/>
          <c:yMode val="edge"/>
          <c:x val="0.45355191256830579"/>
          <c:y val="2.66106442577030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06027210364023"/>
          <c:y val="0.35154109706141828"/>
          <c:w val="0.63479109281710666"/>
          <c:h val="0.387955712693279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9872177986624133E-2"/>
                  <c:y val="-9.959343799949138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6624297770377153E-2"/>
                  <c:y val="-0.11512503699579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198941214162532E-3"/>
                  <c:y val="3.6068057479059917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1.6619407244865075E-2"/>
                  <c:y val="0.1215023479999621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3.8738968942243476E-2"/>
                  <c:y val="9.9762454828683206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9.4223362409931247E-3"/>
                  <c:y val="1.5175002786901197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3.5173869078244692E-2"/>
                  <c:y val="1.9320223760070681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1.6533714302282905E-2"/>
                  <c:y val="4.6988086890754309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3.3621183506997693E-2"/>
                  <c:y val="0.11169856006259711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5.5479055128882945E-2"/>
                  <c:y val="-5.0941370499878846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0.10107480765289018"/>
                  <c:y val="3.8909967053049492E-2"/>
                </c:manualLayout>
              </c:layout>
              <c:dLblPos val="bestFit"/>
              <c:showCatName val="1"/>
              <c:showPercent val="1"/>
            </c:dLbl>
            <c:dLbl>
              <c:idx val="17"/>
              <c:layout>
                <c:manualLayout>
                  <c:x val="-5.0877684593675414E-2"/>
                  <c:y val="-5.059079443857909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Sonstiges!$A$2:$A$44</c:f>
              <c:strCache>
                <c:ptCount val="43"/>
                <c:pt idx="0">
                  <c:v>Alex</c:v>
                </c:pt>
                <c:pt idx="1">
                  <c:v>Alexander</c:v>
                </c:pt>
                <c:pt idx="2">
                  <c:v>Alexej</c:v>
                </c:pt>
                <c:pt idx="3">
                  <c:v>Andi</c:v>
                </c:pt>
                <c:pt idx="4">
                  <c:v>Andre</c:v>
                </c:pt>
                <c:pt idx="5">
                  <c:v>Arne</c:v>
                </c:pt>
                <c:pt idx="6">
                  <c:v>Christoph</c:v>
                </c:pt>
                <c:pt idx="7">
                  <c:v>Daniel (Sauer)</c:v>
                </c:pt>
                <c:pt idx="8">
                  <c:v>David</c:v>
                </c:pt>
                <c:pt idx="9">
                  <c:v>Dennis </c:v>
                </c:pt>
                <c:pt idx="10">
                  <c:v>Dennis3</c:v>
                </c:pt>
                <c:pt idx="11">
                  <c:v>Eddi</c:v>
                </c:pt>
                <c:pt idx="12">
                  <c:v>Eric</c:v>
                </c:pt>
                <c:pt idx="13">
                  <c:v>Jan</c:v>
                </c:pt>
                <c:pt idx="14">
                  <c:v>Jan2</c:v>
                </c:pt>
                <c:pt idx="15">
                  <c:v>Jürgen</c:v>
                </c:pt>
                <c:pt idx="16">
                  <c:v>Konstantin</c:v>
                </c:pt>
                <c:pt idx="17">
                  <c:v>Kristof</c:v>
                </c:pt>
                <c:pt idx="18">
                  <c:v>Nils</c:v>
                </c:pt>
                <c:pt idx="19">
                  <c:v>Maddin</c:v>
                </c:pt>
                <c:pt idx="20">
                  <c:v>Marcel</c:v>
                </c:pt>
                <c:pt idx="21">
                  <c:v>Markus</c:v>
                </c:pt>
                <c:pt idx="22">
                  <c:v>Markus [G]</c:v>
                </c:pt>
                <c:pt idx="23">
                  <c:v>Markus2</c:v>
                </c:pt>
                <c:pt idx="24">
                  <c:v>Martin</c:v>
                </c:pt>
                <c:pt idx="25">
                  <c:v>Matthias</c:v>
                </c:pt>
                <c:pt idx="26">
                  <c:v>Matze</c:v>
                </c:pt>
                <c:pt idx="27">
                  <c:v>Meggo</c:v>
                </c:pt>
                <c:pt idx="28">
                  <c:v>Michael</c:v>
                </c:pt>
                <c:pt idx="29">
                  <c:v>Michael [E]</c:v>
                </c:pt>
                <c:pt idx="30">
                  <c:v>Mirko</c:v>
                </c:pt>
                <c:pt idx="31">
                  <c:v>Paul</c:v>
                </c:pt>
                <c:pt idx="32">
                  <c:v>Peter</c:v>
                </c:pt>
                <c:pt idx="33">
                  <c:v>Rainer</c:v>
                </c:pt>
                <c:pt idx="34">
                  <c:v>Sergej</c:v>
                </c:pt>
                <c:pt idx="35">
                  <c:v>Simon</c:v>
                </c:pt>
                <c:pt idx="36">
                  <c:v>Sören</c:v>
                </c:pt>
                <c:pt idx="37">
                  <c:v>Steffen</c:v>
                </c:pt>
                <c:pt idx="38">
                  <c:v>Stephan</c:v>
                </c:pt>
                <c:pt idx="39">
                  <c:v>Susi</c:v>
                </c:pt>
                <c:pt idx="40">
                  <c:v>Til</c:v>
                </c:pt>
                <c:pt idx="41">
                  <c:v>Todd</c:v>
                </c:pt>
                <c:pt idx="42">
                  <c:v>Tom</c:v>
                </c:pt>
              </c:strCache>
            </c:strRef>
          </c:cat>
          <c:val>
            <c:numRef>
              <c:f>Sonstiges!$C$2:$C$44</c:f>
              <c:numCache>
                <c:formatCode>General</c:formatCode>
                <c:ptCount val="43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12</xdr:col>
      <xdr:colOff>209550</xdr:colOff>
      <xdr:row>44</xdr:row>
      <xdr:rowOff>9525</xdr:rowOff>
    </xdr:to>
    <xdr:graphicFrame macro="">
      <xdr:nvGraphicFramePr>
        <xdr:cNvPr id="2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 macro="">
      <xdr:nvGraphicFramePr>
        <xdr:cNvPr id="3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workbookViewId="0">
      <selection activeCell="B21" sqref="B21"/>
    </sheetView>
  </sheetViews>
  <sheetFormatPr baseColWidth="10" defaultRowHeight="12.75"/>
  <cols>
    <col min="1" max="1" width="25.7109375" customWidth="1"/>
    <col min="2" max="2" width="83.42578125" customWidth="1"/>
  </cols>
  <sheetData>
    <row r="2" spans="1:2" ht="27.75">
      <c r="A2" s="155" t="s">
        <v>98</v>
      </c>
      <c r="B2" s="156"/>
    </row>
    <row r="3" spans="1:2">
      <c r="B3" s="14"/>
    </row>
    <row r="4" spans="1:2">
      <c r="A4" s="10" t="s">
        <v>0</v>
      </c>
      <c r="B4" s="9"/>
    </row>
    <row r="5" spans="1:2">
      <c r="A5" s="32" t="s">
        <v>99</v>
      </c>
      <c r="B5" s="9"/>
    </row>
    <row r="6" spans="1:2">
      <c r="A6" s="3" t="s">
        <v>1</v>
      </c>
      <c r="B6" s="9"/>
    </row>
    <row r="7" spans="1:2">
      <c r="A7" s="3"/>
      <c r="B7" s="9"/>
    </row>
    <row r="8" spans="1:2">
      <c r="A8" s="10" t="s">
        <v>2</v>
      </c>
      <c r="B8" s="33" t="s">
        <v>79</v>
      </c>
    </row>
    <row r="9" spans="1:2">
      <c r="A9" s="10" t="s">
        <v>3</v>
      </c>
      <c r="B9" s="9" t="s">
        <v>4</v>
      </c>
    </row>
    <row r="10" spans="1:2">
      <c r="A10" s="10" t="s">
        <v>5</v>
      </c>
      <c r="B10" s="9" t="s">
        <v>6</v>
      </c>
    </row>
    <row r="11" spans="1:2">
      <c r="A11" s="10" t="s">
        <v>7</v>
      </c>
      <c r="B11" s="9" t="s">
        <v>8</v>
      </c>
    </row>
    <row r="12" spans="1:2">
      <c r="A12" s="10" t="s">
        <v>9</v>
      </c>
      <c r="B12" s="9" t="s">
        <v>10</v>
      </c>
    </row>
    <row r="13" spans="1:2">
      <c r="A13" s="10" t="s">
        <v>68</v>
      </c>
      <c r="B13" s="9" t="s">
        <v>69</v>
      </c>
    </row>
    <row r="14" spans="1:2">
      <c r="A14" s="10" t="s">
        <v>63</v>
      </c>
      <c r="B14" s="9" t="s">
        <v>11</v>
      </c>
    </row>
    <row r="15" spans="1:2">
      <c r="A15" s="10" t="s">
        <v>12</v>
      </c>
      <c r="B15" s="9" t="s">
        <v>64</v>
      </c>
    </row>
    <row r="16" spans="1:2">
      <c r="A16" s="10" t="s">
        <v>13</v>
      </c>
      <c r="B16" s="9" t="s">
        <v>14</v>
      </c>
    </row>
    <row r="17" spans="1:2">
      <c r="A17" s="3"/>
      <c r="B17" s="9"/>
    </row>
    <row r="18" spans="1:2">
      <c r="A18" s="11" t="s">
        <v>15</v>
      </c>
      <c r="B18" s="9"/>
    </row>
    <row r="19" spans="1:2">
      <c r="A19" s="11" t="s">
        <v>16</v>
      </c>
      <c r="B19" s="9"/>
    </row>
    <row r="20" spans="1:2">
      <c r="A20" s="3"/>
      <c r="B20" s="9"/>
    </row>
    <row r="21" spans="1:2">
      <c r="A21" s="3" t="s">
        <v>17</v>
      </c>
      <c r="B21" s="9"/>
    </row>
    <row r="22" spans="1:2">
      <c r="A22" s="3"/>
      <c r="B22" s="9"/>
    </row>
    <row r="23" spans="1:2">
      <c r="A23" s="20" t="s">
        <v>74</v>
      </c>
      <c r="B23" s="9"/>
    </row>
    <row r="24" spans="1:2">
      <c r="A24" s="3"/>
      <c r="B24" s="9"/>
    </row>
    <row r="25" spans="1:2" ht="38.25">
      <c r="A25" s="17" t="s">
        <v>65</v>
      </c>
      <c r="B25" s="12"/>
    </row>
  </sheetData>
  <mergeCells count="1">
    <mergeCell ref="A2:B2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1"/>
  <sheetViews>
    <sheetView tabSelected="1" topLeftCell="A359" zoomScale="90" zoomScaleNormal="90" workbookViewId="0">
      <selection activeCell="B366" sqref="B366"/>
    </sheetView>
  </sheetViews>
  <sheetFormatPr baseColWidth="10" defaultColWidth="0" defaultRowHeight="15"/>
  <cols>
    <col min="1" max="1" width="20.85546875" style="24" customWidth="1"/>
    <col min="2" max="2" width="107.42578125" style="25" customWidth="1"/>
    <col min="3" max="3" width="12.7109375" style="22" customWidth="1"/>
    <col min="4" max="4" width="13.7109375" style="26" bestFit="1" customWidth="1"/>
    <col min="5" max="16384" width="0" style="23" hidden="1"/>
  </cols>
  <sheetData>
    <row r="1" spans="1:4" ht="12.75">
      <c r="A1" s="157"/>
      <c r="B1" s="158"/>
      <c r="C1" s="158"/>
      <c r="D1" s="158"/>
    </row>
    <row r="3" spans="1:4" ht="24.95" customHeight="1">
      <c r="A3" s="35" t="s">
        <v>72</v>
      </c>
      <c r="B3" s="36">
        <v>41644</v>
      </c>
      <c r="C3" s="37" t="s">
        <v>58</v>
      </c>
      <c r="D3" s="38" t="s">
        <v>57</v>
      </c>
    </row>
    <row r="4" spans="1:4" ht="20.100000000000001" customHeight="1">
      <c r="A4" s="39" t="s">
        <v>18</v>
      </c>
      <c r="B4" s="40" t="s">
        <v>102</v>
      </c>
      <c r="C4" s="42" t="s">
        <v>109</v>
      </c>
      <c r="D4" s="42" t="s">
        <v>103</v>
      </c>
    </row>
    <row r="5" spans="1:4" ht="20.100000000000001" customHeight="1">
      <c r="A5" s="39" t="s">
        <v>21</v>
      </c>
      <c r="B5" s="40" t="s">
        <v>102</v>
      </c>
      <c r="C5" s="42" t="s">
        <v>104</v>
      </c>
      <c r="D5" s="42" t="s">
        <v>105</v>
      </c>
    </row>
    <row r="6" spans="1:4" ht="20.100000000000001" customHeight="1">
      <c r="A6" s="39" t="s">
        <v>101</v>
      </c>
      <c r="B6" s="40" t="s">
        <v>106</v>
      </c>
      <c r="C6" s="42" t="s">
        <v>107</v>
      </c>
      <c r="D6" s="42" t="s">
        <v>108</v>
      </c>
    </row>
    <row r="7" spans="1:4" ht="20.100000000000001" customHeight="1">
      <c r="A7" s="43" t="s">
        <v>3</v>
      </c>
      <c r="B7" s="40" t="s">
        <v>112</v>
      </c>
      <c r="C7" s="41"/>
      <c r="D7" s="42"/>
    </row>
    <row r="8" spans="1:4" ht="20.100000000000001" customHeight="1">
      <c r="A8" s="43" t="s">
        <v>22</v>
      </c>
      <c r="B8" s="40"/>
      <c r="C8" s="41"/>
      <c r="D8" s="42"/>
    </row>
    <row r="9" spans="1:4" ht="20.100000000000001" customHeight="1">
      <c r="A9" s="43" t="s">
        <v>59</v>
      </c>
      <c r="B9" s="40" t="s">
        <v>111</v>
      </c>
      <c r="C9" s="41"/>
      <c r="D9" s="42"/>
    </row>
    <row r="10" spans="1:4" ht="20.100000000000001" customHeight="1">
      <c r="A10" s="43" t="s">
        <v>19</v>
      </c>
      <c r="B10" s="40"/>
      <c r="C10" s="41"/>
      <c r="D10" s="42"/>
    </row>
    <row r="11" spans="1:4" ht="20.100000000000001" customHeight="1">
      <c r="A11" s="43" t="s">
        <v>62</v>
      </c>
      <c r="B11" s="40"/>
      <c r="C11" s="41"/>
      <c r="D11" s="42"/>
    </row>
    <row r="12" spans="1:4" ht="20.100000000000001" customHeight="1">
      <c r="A12" s="43" t="s">
        <v>56</v>
      </c>
      <c r="B12" s="40"/>
      <c r="C12" s="41"/>
      <c r="D12" s="42"/>
    </row>
    <row r="13" spans="1:4" ht="65.25">
      <c r="A13" s="43" t="s">
        <v>20</v>
      </c>
      <c r="B13" s="44" t="s">
        <v>110</v>
      </c>
      <c r="C13" s="41"/>
      <c r="D13" s="42"/>
    </row>
    <row r="15" spans="1:4" ht="21.75">
      <c r="A15" s="35" t="s">
        <v>84</v>
      </c>
      <c r="B15" s="36">
        <v>41651</v>
      </c>
      <c r="C15" s="37" t="s">
        <v>58</v>
      </c>
      <c r="D15" s="38" t="s">
        <v>57</v>
      </c>
    </row>
    <row r="16" spans="1:4" ht="21.75">
      <c r="A16" s="39" t="s">
        <v>18</v>
      </c>
      <c r="B16" s="40" t="s">
        <v>114</v>
      </c>
      <c r="C16" s="42" t="s">
        <v>109</v>
      </c>
      <c r="D16" s="42" t="s">
        <v>117</v>
      </c>
    </row>
    <row r="17" spans="1:4" ht="21.75">
      <c r="A17" s="39" t="s">
        <v>21</v>
      </c>
      <c r="B17" s="40" t="s">
        <v>115</v>
      </c>
      <c r="C17" s="42" t="s">
        <v>118</v>
      </c>
      <c r="D17" s="42" t="s">
        <v>103</v>
      </c>
    </row>
    <row r="18" spans="1:4" ht="21.75">
      <c r="A18" s="39" t="s">
        <v>113</v>
      </c>
      <c r="B18" s="40" t="s">
        <v>116</v>
      </c>
      <c r="C18" s="42" t="s">
        <v>119</v>
      </c>
      <c r="D18" s="42" t="s">
        <v>120</v>
      </c>
    </row>
    <row r="19" spans="1:4" ht="40.5">
      <c r="A19" s="43" t="s">
        <v>3</v>
      </c>
      <c r="B19" s="40" t="s">
        <v>121</v>
      </c>
      <c r="C19" s="41"/>
      <c r="D19" s="42"/>
    </row>
    <row r="20" spans="1:4" ht="21.75">
      <c r="A20" s="43" t="s">
        <v>22</v>
      </c>
      <c r="B20" s="40"/>
      <c r="C20" s="41"/>
      <c r="D20" s="42"/>
    </row>
    <row r="21" spans="1:4" ht="21.75">
      <c r="A21" s="43" t="s">
        <v>59</v>
      </c>
      <c r="B21" s="40" t="s">
        <v>122</v>
      </c>
      <c r="C21" s="41"/>
      <c r="D21" s="42"/>
    </row>
    <row r="22" spans="1:4" ht="21.75">
      <c r="A22" s="43" t="s">
        <v>19</v>
      </c>
      <c r="B22" s="40"/>
      <c r="C22" s="41"/>
      <c r="D22" s="42"/>
    </row>
    <row r="23" spans="1:4" ht="21.75">
      <c r="A23" s="43" t="s">
        <v>62</v>
      </c>
      <c r="B23" s="40"/>
      <c r="C23" s="41"/>
      <c r="D23" s="42"/>
    </row>
    <row r="24" spans="1:4" ht="20.100000000000001" customHeight="1">
      <c r="A24" s="43" t="s">
        <v>56</v>
      </c>
      <c r="B24" s="40"/>
      <c r="C24" s="41"/>
      <c r="D24" s="42"/>
    </row>
    <row r="25" spans="1:4" ht="59.25" customHeight="1">
      <c r="A25" s="43" t="s">
        <v>20</v>
      </c>
      <c r="B25" s="44" t="s">
        <v>123</v>
      </c>
      <c r="C25" s="41"/>
      <c r="D25" s="42"/>
    </row>
    <row r="27" spans="1:4" ht="21.75">
      <c r="A27" s="35" t="s">
        <v>127</v>
      </c>
      <c r="B27" s="36">
        <v>41658</v>
      </c>
      <c r="C27" s="37" t="s">
        <v>58</v>
      </c>
      <c r="D27" s="38" t="s">
        <v>57</v>
      </c>
    </row>
    <row r="28" spans="1:4" ht="21.75">
      <c r="A28" s="39" t="s">
        <v>18</v>
      </c>
      <c r="B28" s="40" t="s">
        <v>128</v>
      </c>
      <c r="C28" s="42" t="s">
        <v>107</v>
      </c>
      <c r="D28" s="42" t="s">
        <v>103</v>
      </c>
    </row>
    <row r="29" spans="1:4" ht="21.75">
      <c r="A29" s="39" t="s">
        <v>21</v>
      </c>
      <c r="B29" s="40" t="s">
        <v>128</v>
      </c>
      <c r="C29" s="42" t="s">
        <v>130</v>
      </c>
      <c r="D29" s="42" t="s">
        <v>131</v>
      </c>
    </row>
    <row r="30" spans="1:4" ht="21.75">
      <c r="A30" s="39" t="s">
        <v>113</v>
      </c>
      <c r="B30" s="40" t="s">
        <v>129</v>
      </c>
      <c r="C30" s="42" t="s">
        <v>132</v>
      </c>
      <c r="D30" s="42" t="s">
        <v>120</v>
      </c>
    </row>
    <row r="31" spans="1:4" ht="40.5">
      <c r="A31" s="43" t="s">
        <v>3</v>
      </c>
      <c r="B31" s="40" t="s">
        <v>133</v>
      </c>
      <c r="C31" s="41"/>
      <c r="D31" s="42"/>
    </row>
    <row r="32" spans="1:4" ht="21.75">
      <c r="A32" s="43" t="s">
        <v>22</v>
      </c>
      <c r="B32" s="40" t="s">
        <v>134</v>
      </c>
      <c r="C32" s="41"/>
      <c r="D32" s="42"/>
    </row>
    <row r="33" spans="1:4" ht="21.75">
      <c r="A33" s="43" t="s">
        <v>59</v>
      </c>
      <c r="B33" s="40" t="s">
        <v>135</v>
      </c>
      <c r="C33" s="41"/>
      <c r="D33" s="42"/>
    </row>
    <row r="34" spans="1:4" ht="21.75">
      <c r="A34" s="43" t="s">
        <v>19</v>
      </c>
      <c r="B34" s="40"/>
      <c r="C34" s="41"/>
      <c r="D34" s="42"/>
    </row>
    <row r="35" spans="1:4" ht="21.75">
      <c r="A35" s="43" t="s">
        <v>62</v>
      </c>
      <c r="B35" s="40"/>
      <c r="C35" s="41"/>
      <c r="D35" s="42"/>
    </row>
    <row r="36" spans="1:4" ht="20.100000000000001" customHeight="1">
      <c r="A36" s="43" t="s">
        <v>56</v>
      </c>
      <c r="B36" s="40"/>
      <c r="C36" s="41"/>
      <c r="D36" s="42"/>
    </row>
    <row r="37" spans="1:4" ht="59.25" customHeight="1">
      <c r="A37" s="43" t="s">
        <v>20</v>
      </c>
      <c r="B37" s="44"/>
      <c r="C37" s="41"/>
      <c r="D37" s="42"/>
    </row>
    <row r="39" spans="1:4" ht="21.75">
      <c r="A39" s="35" t="s">
        <v>136</v>
      </c>
      <c r="B39" s="36">
        <v>41665</v>
      </c>
      <c r="C39" s="37" t="s">
        <v>58</v>
      </c>
      <c r="D39" s="38" t="s">
        <v>57</v>
      </c>
    </row>
    <row r="40" spans="1:4" ht="21.75">
      <c r="A40" s="39" t="s">
        <v>18</v>
      </c>
      <c r="B40" s="40" t="s">
        <v>137</v>
      </c>
      <c r="C40" s="42" t="s">
        <v>140</v>
      </c>
      <c r="D40" s="42" t="s">
        <v>103</v>
      </c>
    </row>
    <row r="41" spans="1:4" ht="21.75">
      <c r="A41" s="39" t="s">
        <v>21</v>
      </c>
      <c r="B41" s="40" t="s">
        <v>138</v>
      </c>
      <c r="C41" s="42" t="s">
        <v>140</v>
      </c>
      <c r="D41" s="42" t="s">
        <v>141</v>
      </c>
    </row>
    <row r="42" spans="1:4" ht="21.75">
      <c r="A42" s="39" t="s">
        <v>113</v>
      </c>
      <c r="B42" s="40" t="s">
        <v>139</v>
      </c>
      <c r="C42" s="42" t="s">
        <v>142</v>
      </c>
      <c r="D42" s="42" t="s">
        <v>141</v>
      </c>
    </row>
    <row r="43" spans="1:4" ht="21.75">
      <c r="A43" s="43" t="s">
        <v>3</v>
      </c>
      <c r="B43" s="40" t="s">
        <v>143</v>
      </c>
      <c r="C43" s="41"/>
      <c r="D43" s="42"/>
    </row>
    <row r="44" spans="1:4" ht="21.75">
      <c r="A44" s="43" t="s">
        <v>22</v>
      </c>
      <c r="B44" s="40"/>
      <c r="C44" s="41"/>
      <c r="D44" s="42"/>
    </row>
    <row r="45" spans="1:4" ht="21.75">
      <c r="A45" s="43" t="s">
        <v>59</v>
      </c>
      <c r="B45" s="40" t="s">
        <v>144</v>
      </c>
      <c r="C45" s="41"/>
      <c r="D45" s="42"/>
    </row>
    <row r="46" spans="1:4" ht="21.75">
      <c r="A46" s="43" t="s">
        <v>19</v>
      </c>
      <c r="B46" s="40"/>
      <c r="C46" s="41"/>
      <c r="D46" s="42"/>
    </row>
    <row r="47" spans="1:4" ht="21.75">
      <c r="A47" s="43" t="s">
        <v>62</v>
      </c>
      <c r="B47" s="40"/>
      <c r="C47" s="41"/>
      <c r="D47" s="42"/>
    </row>
    <row r="48" spans="1:4" ht="21" customHeight="1">
      <c r="A48" s="43" t="s">
        <v>56</v>
      </c>
      <c r="B48" s="40"/>
      <c r="C48" s="41"/>
      <c r="D48" s="42"/>
    </row>
    <row r="49" spans="1:4" ht="36.75" customHeight="1">
      <c r="A49" s="43" t="s">
        <v>20</v>
      </c>
      <c r="B49" s="44" t="s">
        <v>145</v>
      </c>
      <c r="C49" s="41"/>
      <c r="D49" s="42"/>
    </row>
    <row r="51" spans="1:4" ht="21.75">
      <c r="A51" s="35" t="s">
        <v>146</v>
      </c>
      <c r="B51" s="36">
        <v>41693</v>
      </c>
      <c r="C51" s="37" t="s">
        <v>58</v>
      </c>
      <c r="D51" s="38" t="s">
        <v>57</v>
      </c>
    </row>
    <row r="52" spans="1:4" ht="21.75">
      <c r="A52" s="39" t="s">
        <v>18</v>
      </c>
      <c r="B52" s="40" t="s">
        <v>147</v>
      </c>
      <c r="C52" s="42" t="s">
        <v>149</v>
      </c>
      <c r="D52" s="42" t="s">
        <v>131</v>
      </c>
    </row>
    <row r="53" spans="1:4" ht="21.75">
      <c r="A53" s="39" t="s">
        <v>21</v>
      </c>
      <c r="B53" s="40" t="s">
        <v>147</v>
      </c>
      <c r="C53" s="42" t="s">
        <v>150</v>
      </c>
      <c r="D53" s="42" t="s">
        <v>120</v>
      </c>
    </row>
    <row r="54" spans="1:4" ht="21.75">
      <c r="A54" s="39" t="s">
        <v>113</v>
      </c>
      <c r="B54" s="40" t="s">
        <v>148</v>
      </c>
      <c r="C54" s="42" t="s">
        <v>151</v>
      </c>
      <c r="D54" s="42" t="s">
        <v>117</v>
      </c>
    </row>
    <row r="55" spans="1:4" ht="40.5">
      <c r="A55" s="43" t="s">
        <v>3</v>
      </c>
      <c r="B55" s="40" t="s">
        <v>152</v>
      </c>
      <c r="C55" s="41"/>
      <c r="D55" s="42"/>
    </row>
    <row r="56" spans="1:4" ht="21.75">
      <c r="A56" s="43" t="s">
        <v>22</v>
      </c>
      <c r="B56" s="40" t="s">
        <v>153</v>
      </c>
      <c r="C56" s="41"/>
      <c r="D56" s="42"/>
    </row>
    <row r="57" spans="1:4" ht="21.75">
      <c r="A57" s="43" t="s">
        <v>59</v>
      </c>
      <c r="B57" s="40" t="s">
        <v>154</v>
      </c>
      <c r="C57" s="41"/>
      <c r="D57" s="42"/>
    </row>
    <row r="58" spans="1:4" ht="21.75">
      <c r="A58" s="43" t="s">
        <v>19</v>
      </c>
      <c r="B58" s="40"/>
      <c r="C58" s="41"/>
      <c r="D58" s="42"/>
    </row>
    <row r="59" spans="1:4" ht="21.75">
      <c r="A59" s="43" t="s">
        <v>62</v>
      </c>
      <c r="B59" s="40" t="s">
        <v>155</v>
      </c>
      <c r="C59" s="41"/>
      <c r="D59" s="42"/>
    </row>
    <row r="60" spans="1:4" ht="22.5" customHeight="1">
      <c r="A60" s="43" t="s">
        <v>56</v>
      </c>
      <c r="B60" s="44" t="s">
        <v>156</v>
      </c>
      <c r="C60" s="41"/>
      <c r="D60" s="42"/>
    </row>
    <row r="61" spans="1:4" ht="21.75">
      <c r="A61" s="43" t="s">
        <v>20</v>
      </c>
      <c r="B61" s="44" t="s">
        <v>158</v>
      </c>
      <c r="C61" s="41"/>
      <c r="D61" s="42"/>
    </row>
    <row r="63" spans="1:4" ht="21.75">
      <c r="A63" s="35" t="s">
        <v>160</v>
      </c>
      <c r="B63" s="36" t="s">
        <v>161</v>
      </c>
      <c r="C63" s="37" t="s">
        <v>58</v>
      </c>
      <c r="D63" s="38" t="s">
        <v>57</v>
      </c>
    </row>
    <row r="64" spans="1:4" ht="21.75">
      <c r="A64" s="39" t="s">
        <v>18</v>
      </c>
      <c r="B64" s="40" t="s">
        <v>162</v>
      </c>
      <c r="C64" s="42" t="s">
        <v>130</v>
      </c>
      <c r="D64" s="42" t="s">
        <v>141</v>
      </c>
    </row>
    <row r="65" spans="1:4" ht="21.75">
      <c r="A65" s="39" t="s">
        <v>21</v>
      </c>
      <c r="B65" s="40" t="s">
        <v>162</v>
      </c>
      <c r="C65" s="42" t="s">
        <v>118</v>
      </c>
      <c r="D65" s="42" t="s">
        <v>117</v>
      </c>
    </row>
    <row r="66" spans="1:4" ht="21.75">
      <c r="A66" s="39" t="s">
        <v>113</v>
      </c>
      <c r="B66" s="40" t="s">
        <v>163</v>
      </c>
      <c r="C66" s="42" t="s">
        <v>140</v>
      </c>
      <c r="D66" s="42" t="s">
        <v>120</v>
      </c>
    </row>
    <row r="67" spans="1:4" ht="21.75">
      <c r="A67" s="43" t="s">
        <v>3</v>
      </c>
      <c r="B67" s="40" t="s">
        <v>166</v>
      </c>
      <c r="C67" s="41"/>
      <c r="D67" s="42"/>
    </row>
    <row r="68" spans="1:4" ht="21.75">
      <c r="A68" s="43" t="s">
        <v>22</v>
      </c>
      <c r="B68" s="40"/>
      <c r="C68" s="41"/>
      <c r="D68" s="42"/>
    </row>
    <row r="69" spans="1:4" ht="21.75">
      <c r="A69" s="43" t="s">
        <v>59</v>
      </c>
      <c r="B69" s="40"/>
      <c r="C69" s="41"/>
      <c r="D69" s="42"/>
    </row>
    <row r="70" spans="1:4" ht="21.75">
      <c r="A70" s="43" t="s">
        <v>19</v>
      </c>
      <c r="B70" s="44" t="s">
        <v>164</v>
      </c>
      <c r="C70" s="41"/>
      <c r="D70" s="42"/>
    </row>
    <row r="71" spans="1:4" ht="21.75">
      <c r="A71" s="43" t="s">
        <v>62</v>
      </c>
      <c r="B71" s="40"/>
      <c r="C71" s="41"/>
      <c r="D71" s="42"/>
    </row>
    <row r="72" spans="1:4" ht="21" customHeight="1">
      <c r="A72" s="43" t="s">
        <v>56</v>
      </c>
      <c r="B72" s="44" t="s">
        <v>165</v>
      </c>
      <c r="C72" s="41"/>
      <c r="D72" s="42"/>
    </row>
    <row r="73" spans="1:4" ht="40.5">
      <c r="A73" s="43" t="s">
        <v>20</v>
      </c>
      <c r="B73" s="44" t="s">
        <v>167</v>
      </c>
      <c r="C73" s="41"/>
      <c r="D73" s="42"/>
    </row>
    <row r="75" spans="1:4" ht="21.75">
      <c r="A75" s="35" t="s">
        <v>168</v>
      </c>
      <c r="B75" s="36">
        <v>41707</v>
      </c>
      <c r="C75" s="37" t="s">
        <v>58</v>
      </c>
      <c r="D75" s="38" t="s">
        <v>57</v>
      </c>
    </row>
    <row r="76" spans="1:4" ht="21.75">
      <c r="A76" s="39" t="s">
        <v>18</v>
      </c>
      <c r="B76" s="40" t="s">
        <v>169</v>
      </c>
      <c r="C76" s="42" t="s">
        <v>132</v>
      </c>
      <c r="D76" s="42" t="s">
        <v>172</v>
      </c>
    </row>
    <row r="77" spans="1:4" ht="21.75">
      <c r="A77" s="39" t="s">
        <v>21</v>
      </c>
      <c r="B77" s="40" t="s">
        <v>170</v>
      </c>
      <c r="C77" s="42" t="s">
        <v>132</v>
      </c>
      <c r="D77" s="42" t="s">
        <v>173</v>
      </c>
    </row>
    <row r="78" spans="1:4" ht="21.75">
      <c r="A78" s="43" t="s">
        <v>3</v>
      </c>
      <c r="B78" s="40" t="s">
        <v>171</v>
      </c>
      <c r="C78" s="41"/>
      <c r="D78" s="42"/>
    </row>
    <row r="79" spans="1:4" ht="21.75">
      <c r="A79" s="43" t="s">
        <v>22</v>
      </c>
      <c r="B79" s="40"/>
      <c r="C79" s="41"/>
      <c r="D79" s="42"/>
    </row>
    <row r="80" spans="1:4" ht="21.75">
      <c r="A80" s="43" t="s">
        <v>59</v>
      </c>
      <c r="B80" s="40"/>
      <c r="C80" s="41"/>
      <c r="D80" s="42"/>
    </row>
    <row r="81" spans="1:4" ht="21.75">
      <c r="A81" s="43" t="s">
        <v>19</v>
      </c>
      <c r="B81" s="44"/>
      <c r="C81" s="41"/>
      <c r="D81" s="42"/>
    </row>
    <row r="82" spans="1:4" ht="21.75">
      <c r="A82" s="43" t="s">
        <v>62</v>
      </c>
      <c r="B82" s="40"/>
      <c r="C82" s="41"/>
      <c r="D82" s="42"/>
    </row>
    <row r="83" spans="1:4" ht="22.5" customHeight="1">
      <c r="A83" s="43" t="s">
        <v>56</v>
      </c>
      <c r="B83" s="44"/>
      <c r="C83" s="41"/>
      <c r="D83" s="42"/>
    </row>
    <row r="84" spans="1:4" ht="40.5">
      <c r="A84" s="43" t="s">
        <v>20</v>
      </c>
      <c r="B84" s="44" t="s">
        <v>174</v>
      </c>
      <c r="C84" s="41"/>
      <c r="D84" s="42"/>
    </row>
    <row r="86" spans="1:4" ht="21.75">
      <c r="A86" s="35" t="s">
        <v>176</v>
      </c>
      <c r="B86" s="36">
        <v>41728</v>
      </c>
      <c r="C86" s="37" t="s">
        <v>58</v>
      </c>
      <c r="D86" s="38" t="s">
        <v>57</v>
      </c>
    </row>
    <row r="87" spans="1:4" ht="21.75">
      <c r="A87" s="39" t="s">
        <v>18</v>
      </c>
      <c r="B87" s="40" t="s">
        <v>177</v>
      </c>
      <c r="C87" s="42" t="s">
        <v>149</v>
      </c>
      <c r="D87" s="42" t="s">
        <v>141</v>
      </c>
    </row>
    <row r="88" spans="1:4" ht="21.75">
      <c r="A88" s="39" t="s">
        <v>21</v>
      </c>
      <c r="B88" s="40" t="s">
        <v>178</v>
      </c>
      <c r="C88" s="42" t="s">
        <v>140</v>
      </c>
      <c r="D88" s="42" t="s">
        <v>120</v>
      </c>
    </row>
    <row r="89" spans="1:4" ht="21.75">
      <c r="A89" s="39" t="s">
        <v>113</v>
      </c>
      <c r="B89" s="40" t="s">
        <v>179</v>
      </c>
      <c r="C89" s="42" t="s">
        <v>180</v>
      </c>
      <c r="D89" s="42" t="s">
        <v>141</v>
      </c>
    </row>
    <row r="90" spans="1:4" ht="40.5">
      <c r="A90" s="43" t="s">
        <v>3</v>
      </c>
      <c r="B90" s="40" t="s">
        <v>185</v>
      </c>
      <c r="C90" s="41"/>
      <c r="D90" s="42"/>
    </row>
    <row r="91" spans="1:4" ht="21.75">
      <c r="A91" s="43" t="s">
        <v>22</v>
      </c>
      <c r="B91" s="40"/>
      <c r="C91" s="41"/>
      <c r="D91" s="42"/>
    </row>
    <row r="92" spans="1:4" ht="21.75">
      <c r="A92" s="43" t="s">
        <v>59</v>
      </c>
      <c r="B92" s="40" t="s">
        <v>181</v>
      </c>
      <c r="C92" s="41"/>
      <c r="D92" s="42"/>
    </row>
    <row r="93" spans="1:4" ht="21.75">
      <c r="A93" s="43" t="s">
        <v>19</v>
      </c>
      <c r="B93" s="44"/>
      <c r="C93" s="41"/>
      <c r="D93" s="42"/>
    </row>
    <row r="94" spans="1:4" ht="21.75">
      <c r="A94" s="43" t="s">
        <v>62</v>
      </c>
      <c r="B94" s="40"/>
      <c r="C94" s="41"/>
      <c r="D94" s="42"/>
    </row>
    <row r="95" spans="1:4" ht="21" customHeight="1">
      <c r="A95" s="43" t="s">
        <v>56</v>
      </c>
      <c r="B95" s="44"/>
      <c r="C95" s="41"/>
      <c r="D95" s="42"/>
    </row>
    <row r="96" spans="1:4" ht="40.5">
      <c r="A96" s="43" t="s">
        <v>20</v>
      </c>
      <c r="B96" s="44" t="s">
        <v>184</v>
      </c>
      <c r="C96" s="41"/>
      <c r="D96" s="42"/>
    </row>
    <row r="98" spans="1:4" ht="21.75">
      <c r="A98" s="35" t="s">
        <v>186</v>
      </c>
      <c r="B98" s="36">
        <v>41733</v>
      </c>
      <c r="C98" s="37" t="s">
        <v>58</v>
      </c>
      <c r="D98" s="38" t="s">
        <v>57</v>
      </c>
    </row>
    <row r="99" spans="1:4" ht="21.75">
      <c r="A99" s="39" t="s">
        <v>18</v>
      </c>
      <c r="B99" s="40" t="s">
        <v>187</v>
      </c>
      <c r="C99" s="42" t="s">
        <v>142</v>
      </c>
      <c r="D99" s="42" t="s">
        <v>131</v>
      </c>
    </row>
    <row r="100" spans="1:4" ht="21.75">
      <c r="A100" s="39" t="s">
        <v>21</v>
      </c>
      <c r="B100" s="40" t="s">
        <v>187</v>
      </c>
      <c r="C100" s="42" t="s">
        <v>119</v>
      </c>
      <c r="D100" s="42" t="s">
        <v>108</v>
      </c>
    </row>
    <row r="101" spans="1:4" ht="21.75">
      <c r="A101" s="39" t="s">
        <v>113</v>
      </c>
      <c r="B101" s="40" t="s">
        <v>188</v>
      </c>
      <c r="C101" s="42" t="s">
        <v>189</v>
      </c>
      <c r="D101" s="42" t="s">
        <v>105</v>
      </c>
    </row>
    <row r="102" spans="1:4" ht="40.5">
      <c r="A102" s="43" t="s">
        <v>3</v>
      </c>
      <c r="B102" s="40" t="s">
        <v>190</v>
      </c>
      <c r="C102" s="41"/>
      <c r="D102" s="42"/>
    </row>
    <row r="103" spans="1:4" ht="21.75">
      <c r="A103" s="43" t="s">
        <v>22</v>
      </c>
      <c r="B103" s="40"/>
      <c r="C103" s="41"/>
      <c r="D103" s="42"/>
    </row>
    <row r="104" spans="1:4" ht="21.75">
      <c r="A104" s="43" t="s">
        <v>59</v>
      </c>
      <c r="B104" s="40" t="s">
        <v>191</v>
      </c>
      <c r="C104" s="41"/>
      <c r="D104" s="42"/>
    </row>
    <row r="105" spans="1:4" ht="21.75">
      <c r="A105" s="43" t="s">
        <v>19</v>
      </c>
      <c r="B105" s="44"/>
      <c r="C105" s="41"/>
      <c r="D105" s="42"/>
    </row>
    <row r="106" spans="1:4" ht="21.75">
      <c r="A106" s="43" t="s">
        <v>62</v>
      </c>
      <c r="B106" s="40"/>
      <c r="C106" s="41"/>
      <c r="D106" s="42"/>
    </row>
    <row r="107" spans="1:4" ht="21.75" customHeight="1">
      <c r="A107" s="43" t="s">
        <v>56</v>
      </c>
      <c r="B107" s="44"/>
      <c r="C107" s="41"/>
      <c r="D107" s="42"/>
    </row>
    <row r="108" spans="1:4" ht="40.5">
      <c r="A108" s="43" t="s">
        <v>20</v>
      </c>
      <c r="B108" s="44" t="s">
        <v>192</v>
      </c>
      <c r="C108" s="41"/>
      <c r="D108" s="42"/>
    </row>
    <row r="110" spans="1:4" ht="21.75">
      <c r="A110" s="35" t="s">
        <v>197</v>
      </c>
      <c r="B110" s="36">
        <v>41735</v>
      </c>
      <c r="C110" s="37" t="s">
        <v>58</v>
      </c>
      <c r="D110" s="38" t="s">
        <v>57</v>
      </c>
    </row>
    <row r="111" spans="1:4" ht="21.75">
      <c r="A111" s="39" t="s">
        <v>18</v>
      </c>
      <c r="B111" s="40" t="s">
        <v>199</v>
      </c>
      <c r="C111" s="42" t="s">
        <v>202</v>
      </c>
      <c r="D111" s="42" t="s">
        <v>173</v>
      </c>
    </row>
    <row r="112" spans="1:4" ht="21.75">
      <c r="A112" s="39" t="s">
        <v>21</v>
      </c>
      <c r="B112" s="40" t="s">
        <v>200</v>
      </c>
      <c r="C112" s="42" t="s">
        <v>132</v>
      </c>
      <c r="D112" s="42" t="s">
        <v>108</v>
      </c>
    </row>
    <row r="113" spans="1:4" ht="21.75">
      <c r="A113" s="39" t="s">
        <v>113</v>
      </c>
      <c r="B113" s="40" t="s">
        <v>201</v>
      </c>
      <c r="C113" s="42" t="s">
        <v>140</v>
      </c>
      <c r="D113" s="42" t="s">
        <v>141</v>
      </c>
    </row>
    <row r="114" spans="1:4" ht="40.5">
      <c r="A114" s="43" t="s">
        <v>3</v>
      </c>
      <c r="B114" s="40" t="s">
        <v>203</v>
      </c>
      <c r="C114" s="41"/>
      <c r="D114" s="42"/>
    </row>
    <row r="115" spans="1:4" ht="21.75">
      <c r="A115" s="43" t="s">
        <v>22</v>
      </c>
      <c r="B115" s="40"/>
      <c r="C115" s="41"/>
      <c r="D115" s="42"/>
    </row>
    <row r="116" spans="1:4" ht="21.75">
      <c r="A116" s="43" t="s">
        <v>59</v>
      </c>
      <c r="B116" s="40"/>
      <c r="C116" s="41"/>
      <c r="D116" s="42"/>
    </row>
    <row r="117" spans="1:4" ht="21.75">
      <c r="A117" s="43" t="s">
        <v>19</v>
      </c>
      <c r="B117" s="44"/>
      <c r="C117" s="41"/>
      <c r="D117" s="42"/>
    </row>
    <row r="118" spans="1:4" ht="21.75">
      <c r="A118" s="43" t="s">
        <v>62</v>
      </c>
      <c r="B118" s="40" t="s">
        <v>155</v>
      </c>
      <c r="C118" s="41"/>
      <c r="D118" s="42"/>
    </row>
    <row r="119" spans="1:4" ht="21" customHeight="1">
      <c r="A119" s="43" t="s">
        <v>56</v>
      </c>
      <c r="B119" s="44"/>
      <c r="C119" s="41"/>
      <c r="D119" s="42"/>
    </row>
    <row r="120" spans="1:4" ht="21.75">
      <c r="A120" s="43" t="s">
        <v>20</v>
      </c>
      <c r="B120" s="44" t="s">
        <v>198</v>
      </c>
      <c r="C120" s="41"/>
      <c r="D120" s="42"/>
    </row>
    <row r="122" spans="1:4" ht="21.75">
      <c r="A122" s="35" t="s">
        <v>206</v>
      </c>
      <c r="B122" s="36">
        <v>41740</v>
      </c>
      <c r="C122" s="37" t="s">
        <v>58</v>
      </c>
      <c r="D122" s="38" t="s">
        <v>57</v>
      </c>
    </row>
    <row r="123" spans="1:4" ht="21.75">
      <c r="A123" s="39" t="s">
        <v>18</v>
      </c>
      <c r="B123" s="40" t="s">
        <v>207</v>
      </c>
      <c r="C123" s="42" t="s">
        <v>149</v>
      </c>
      <c r="D123" s="42" t="s">
        <v>108</v>
      </c>
    </row>
    <row r="124" spans="1:4" ht="21.75">
      <c r="A124" s="39" t="s">
        <v>21</v>
      </c>
      <c r="B124" s="40" t="s">
        <v>207</v>
      </c>
      <c r="C124" s="42" t="s">
        <v>208</v>
      </c>
      <c r="D124" s="42" t="s">
        <v>120</v>
      </c>
    </row>
    <row r="125" spans="1:4" ht="21.75">
      <c r="A125" s="39" t="s">
        <v>113</v>
      </c>
      <c r="B125" s="40" t="s">
        <v>207</v>
      </c>
      <c r="C125" s="42" t="s">
        <v>189</v>
      </c>
      <c r="D125" s="42" t="s">
        <v>209</v>
      </c>
    </row>
    <row r="126" spans="1:4" ht="21.75">
      <c r="A126" s="43" t="s">
        <v>3</v>
      </c>
      <c r="B126" s="40" t="s">
        <v>210</v>
      </c>
      <c r="C126" s="41"/>
      <c r="D126" s="42"/>
    </row>
    <row r="127" spans="1:4" ht="21.75">
      <c r="A127" s="43" t="s">
        <v>22</v>
      </c>
      <c r="B127" s="40"/>
      <c r="C127" s="41"/>
      <c r="D127" s="42"/>
    </row>
    <row r="128" spans="1:4" ht="21.75">
      <c r="A128" s="43" t="s">
        <v>59</v>
      </c>
      <c r="B128" s="40" t="s">
        <v>211</v>
      </c>
      <c r="C128" s="41"/>
      <c r="D128" s="42"/>
    </row>
    <row r="129" spans="1:4" ht="21.75">
      <c r="A129" s="43" t="s">
        <v>19</v>
      </c>
      <c r="B129" s="44"/>
      <c r="C129" s="41"/>
      <c r="D129" s="42"/>
    </row>
    <row r="130" spans="1:4" ht="21.75">
      <c r="A130" s="43" t="s">
        <v>62</v>
      </c>
      <c r="B130" s="40"/>
      <c r="C130" s="41"/>
      <c r="D130" s="42"/>
    </row>
    <row r="131" spans="1:4" ht="21" customHeight="1">
      <c r="A131" s="43" t="s">
        <v>56</v>
      </c>
      <c r="B131" s="44" t="s">
        <v>212</v>
      </c>
      <c r="C131" s="41"/>
      <c r="D131" s="42"/>
    </row>
    <row r="132" spans="1:4" ht="40.5">
      <c r="A132" s="43" t="s">
        <v>20</v>
      </c>
      <c r="B132" s="44" t="s">
        <v>215</v>
      </c>
      <c r="C132" s="41"/>
      <c r="D132" s="42"/>
    </row>
    <row r="134" spans="1:4" ht="21.75">
      <c r="A134" s="35" t="s">
        <v>216</v>
      </c>
      <c r="B134" s="36">
        <v>41742</v>
      </c>
      <c r="C134" s="37" t="s">
        <v>58</v>
      </c>
      <c r="D134" s="38" t="s">
        <v>57</v>
      </c>
    </row>
    <row r="135" spans="1:4" ht="21.75">
      <c r="A135" s="39" t="s">
        <v>18</v>
      </c>
      <c r="B135" s="132" t="s">
        <v>217</v>
      </c>
      <c r="C135" s="42" t="s">
        <v>109</v>
      </c>
      <c r="D135" s="42" t="s">
        <v>141</v>
      </c>
    </row>
    <row r="136" spans="1:4" ht="21.75">
      <c r="A136" s="39" t="s">
        <v>21</v>
      </c>
      <c r="B136" s="132" t="s">
        <v>219</v>
      </c>
      <c r="C136" s="42" t="s">
        <v>218</v>
      </c>
      <c r="D136" s="42" t="s">
        <v>117</v>
      </c>
    </row>
    <row r="137" spans="1:4" ht="21.75">
      <c r="A137" s="39" t="s">
        <v>113</v>
      </c>
      <c r="B137" s="132" t="s">
        <v>220</v>
      </c>
      <c r="C137" s="42" t="s">
        <v>208</v>
      </c>
      <c r="D137" s="42" t="s">
        <v>103</v>
      </c>
    </row>
    <row r="138" spans="1:4" ht="22.5" customHeight="1">
      <c r="A138" s="43" t="s">
        <v>3</v>
      </c>
      <c r="B138" s="40" t="s">
        <v>221</v>
      </c>
      <c r="C138" s="41"/>
      <c r="D138" s="42"/>
    </row>
    <row r="139" spans="1:4" ht="21.75">
      <c r="A139" s="43" t="s">
        <v>22</v>
      </c>
      <c r="B139" s="40"/>
      <c r="C139" s="41"/>
      <c r="D139" s="42"/>
    </row>
    <row r="140" spans="1:4" ht="21.75">
      <c r="A140" s="43" t="s">
        <v>59</v>
      </c>
      <c r="B140" s="40"/>
      <c r="C140" s="41"/>
      <c r="D140" s="42"/>
    </row>
    <row r="141" spans="1:4" ht="21.75">
      <c r="A141" s="43" t="s">
        <v>19</v>
      </c>
      <c r="B141" s="44"/>
      <c r="C141" s="41"/>
      <c r="D141" s="42"/>
    </row>
    <row r="142" spans="1:4" ht="21.75">
      <c r="A142" s="43" t="s">
        <v>62</v>
      </c>
      <c r="B142" s="40"/>
      <c r="C142" s="41"/>
      <c r="D142" s="42"/>
    </row>
    <row r="143" spans="1:4" ht="43.5">
      <c r="A143" s="43" t="s">
        <v>56</v>
      </c>
      <c r="B143" s="44" t="s">
        <v>223</v>
      </c>
      <c r="C143" s="41"/>
      <c r="D143" s="42"/>
    </row>
    <row r="144" spans="1:4" ht="40.5">
      <c r="A144" s="43" t="s">
        <v>20</v>
      </c>
      <c r="B144" s="44" t="s">
        <v>222</v>
      </c>
      <c r="C144" s="41"/>
      <c r="D144" s="42"/>
    </row>
    <row r="146" spans="1:4" ht="21.75">
      <c r="A146" s="35" t="s">
        <v>224</v>
      </c>
      <c r="B146" s="36">
        <v>41754</v>
      </c>
      <c r="C146" s="37" t="s">
        <v>58</v>
      </c>
      <c r="D146" s="38" t="s">
        <v>57</v>
      </c>
    </row>
    <row r="147" spans="1:4" ht="40.5">
      <c r="A147" s="39" t="s">
        <v>18</v>
      </c>
      <c r="B147" s="132" t="s">
        <v>225</v>
      </c>
      <c r="C147" s="42" t="s">
        <v>130</v>
      </c>
      <c r="D147" s="42" t="s">
        <v>105</v>
      </c>
    </row>
    <row r="148" spans="1:4" ht="40.5">
      <c r="A148" s="39" t="s">
        <v>21</v>
      </c>
      <c r="B148" s="132" t="s">
        <v>225</v>
      </c>
      <c r="C148" s="42" t="s">
        <v>202</v>
      </c>
      <c r="D148" s="42" t="s">
        <v>105</v>
      </c>
    </row>
    <row r="149" spans="1:4" ht="21.75">
      <c r="A149" s="39" t="s">
        <v>113</v>
      </c>
      <c r="B149" s="132" t="s">
        <v>226</v>
      </c>
      <c r="C149" s="42" t="s">
        <v>142</v>
      </c>
      <c r="D149" s="42" t="s">
        <v>173</v>
      </c>
    </row>
    <row r="150" spans="1:4" ht="22.5" customHeight="1">
      <c r="A150" s="43" t="s">
        <v>3</v>
      </c>
      <c r="B150" s="40" t="s">
        <v>227</v>
      </c>
      <c r="C150" s="41"/>
      <c r="D150" s="42"/>
    </row>
    <row r="151" spans="1:4" ht="21.75">
      <c r="A151" s="43" t="s">
        <v>22</v>
      </c>
      <c r="B151" s="40" t="s">
        <v>228</v>
      </c>
      <c r="C151" s="41"/>
      <c r="D151" s="42"/>
    </row>
    <row r="152" spans="1:4" ht="21.75">
      <c r="A152" s="43" t="s">
        <v>59</v>
      </c>
      <c r="B152" s="40" t="s">
        <v>233</v>
      </c>
      <c r="C152" s="41"/>
      <c r="D152" s="42"/>
    </row>
    <row r="153" spans="1:4" ht="21.75">
      <c r="A153" s="43" t="s">
        <v>19</v>
      </c>
      <c r="B153" s="44"/>
      <c r="C153" s="41"/>
      <c r="D153" s="42"/>
    </row>
    <row r="154" spans="1:4" ht="21.75">
      <c r="A154" s="43" t="s">
        <v>62</v>
      </c>
      <c r="B154" s="40" t="s">
        <v>87</v>
      </c>
      <c r="C154" s="41"/>
      <c r="D154" s="42"/>
    </row>
    <row r="155" spans="1:4" ht="43.5">
      <c r="A155" s="43" t="s">
        <v>56</v>
      </c>
      <c r="B155" s="40" t="s">
        <v>229</v>
      </c>
      <c r="C155" s="41"/>
      <c r="D155" s="42"/>
    </row>
    <row r="156" spans="1:4" ht="91.5">
      <c r="A156" s="43" t="s">
        <v>20</v>
      </c>
      <c r="B156" s="44" t="s">
        <v>232</v>
      </c>
      <c r="C156" s="41"/>
      <c r="D156" s="42"/>
    </row>
    <row r="158" spans="1:4" ht="21.75">
      <c r="A158" s="35" t="s">
        <v>234</v>
      </c>
      <c r="B158" s="36">
        <v>41768</v>
      </c>
      <c r="C158" s="37" t="s">
        <v>58</v>
      </c>
      <c r="D158" s="38" t="s">
        <v>57</v>
      </c>
    </row>
    <row r="159" spans="1:4" ht="21.75">
      <c r="A159" s="39" t="s">
        <v>18</v>
      </c>
      <c r="B159" s="132" t="s">
        <v>235</v>
      </c>
      <c r="C159" s="42" t="s">
        <v>140</v>
      </c>
      <c r="D159" s="42" t="s">
        <v>103</v>
      </c>
    </row>
    <row r="160" spans="1:4" ht="21.75">
      <c r="A160" s="39" t="s">
        <v>21</v>
      </c>
      <c r="B160" s="132" t="s">
        <v>236</v>
      </c>
      <c r="C160" s="42" t="s">
        <v>237</v>
      </c>
      <c r="D160" s="42" t="s">
        <v>141</v>
      </c>
    </row>
    <row r="161" spans="1:4" ht="40.5">
      <c r="A161" s="43" t="s">
        <v>3</v>
      </c>
      <c r="B161" s="40" t="s">
        <v>238</v>
      </c>
      <c r="C161" s="41"/>
      <c r="D161" s="42"/>
    </row>
    <row r="162" spans="1:4" ht="21.75">
      <c r="A162" s="43" t="s">
        <v>22</v>
      </c>
      <c r="B162" s="40"/>
      <c r="C162" s="41"/>
      <c r="D162" s="42"/>
    </row>
    <row r="163" spans="1:4" ht="21.75">
      <c r="A163" s="43" t="s">
        <v>59</v>
      </c>
      <c r="B163" s="40" t="s">
        <v>239</v>
      </c>
      <c r="C163" s="41"/>
      <c r="D163" s="42"/>
    </row>
    <row r="164" spans="1:4" ht="21.75">
      <c r="A164" s="43" t="s">
        <v>19</v>
      </c>
      <c r="B164" s="44"/>
      <c r="C164" s="41"/>
      <c r="D164" s="42"/>
    </row>
    <row r="165" spans="1:4" ht="21.75">
      <c r="A165" s="43" t="s">
        <v>62</v>
      </c>
      <c r="B165" s="40" t="s">
        <v>87</v>
      </c>
      <c r="C165" s="41"/>
      <c r="D165" s="42"/>
    </row>
    <row r="166" spans="1:4" ht="21" customHeight="1">
      <c r="A166" s="43" t="s">
        <v>56</v>
      </c>
      <c r="B166" s="40" t="s">
        <v>241</v>
      </c>
      <c r="C166" s="41"/>
      <c r="D166" s="42"/>
    </row>
    <row r="167" spans="1:4" ht="40.5">
      <c r="A167" s="43" t="s">
        <v>20</v>
      </c>
      <c r="B167" s="44" t="s">
        <v>240</v>
      </c>
      <c r="C167" s="41"/>
      <c r="D167" s="42"/>
    </row>
    <row r="169" spans="1:4" ht="21.75">
      <c r="A169" s="35" t="s">
        <v>242</v>
      </c>
      <c r="B169" s="36">
        <v>41775</v>
      </c>
      <c r="C169" s="37" t="s">
        <v>58</v>
      </c>
      <c r="D169" s="38" t="s">
        <v>57</v>
      </c>
    </row>
    <row r="170" spans="1:4" ht="20.25" customHeight="1">
      <c r="A170" s="39" t="s">
        <v>18</v>
      </c>
      <c r="B170" s="132" t="s">
        <v>243</v>
      </c>
      <c r="C170" s="42" t="s">
        <v>218</v>
      </c>
      <c r="D170" s="42" t="s">
        <v>120</v>
      </c>
    </row>
    <row r="171" spans="1:4" ht="21.75">
      <c r="A171" s="39" t="s">
        <v>21</v>
      </c>
      <c r="B171" s="132" t="s">
        <v>244</v>
      </c>
      <c r="C171" s="42" t="s">
        <v>151</v>
      </c>
      <c r="D171" s="42" t="s">
        <v>120</v>
      </c>
    </row>
    <row r="172" spans="1:4" ht="40.5">
      <c r="A172" s="43" t="s">
        <v>3</v>
      </c>
      <c r="B172" s="40" t="s">
        <v>245</v>
      </c>
      <c r="C172" s="41"/>
      <c r="D172" s="42"/>
    </row>
    <row r="173" spans="1:4" ht="21.75">
      <c r="A173" s="43" t="s">
        <v>22</v>
      </c>
      <c r="B173" s="40"/>
      <c r="C173" s="41"/>
      <c r="D173" s="42"/>
    </row>
    <row r="174" spans="1:4" ht="21.75">
      <c r="A174" s="43" t="s">
        <v>59</v>
      </c>
      <c r="B174" s="40" t="s">
        <v>246</v>
      </c>
      <c r="C174" s="41"/>
      <c r="D174" s="42"/>
    </row>
    <row r="175" spans="1:4" ht="21.75">
      <c r="A175" s="43" t="s">
        <v>19</v>
      </c>
      <c r="B175" s="44"/>
      <c r="C175" s="41"/>
      <c r="D175" s="42"/>
    </row>
    <row r="176" spans="1:4" ht="21.75">
      <c r="A176" s="43" t="s">
        <v>62</v>
      </c>
      <c r="B176" s="40"/>
      <c r="C176" s="41"/>
      <c r="D176" s="42"/>
    </row>
    <row r="177" spans="1:4" ht="19.5" customHeight="1">
      <c r="A177" s="43" t="s">
        <v>56</v>
      </c>
      <c r="B177" s="40" t="s">
        <v>247</v>
      </c>
      <c r="C177" s="41"/>
      <c r="D177" s="42"/>
    </row>
    <row r="178" spans="1:4" ht="21.75">
      <c r="A178" s="43" t="s">
        <v>20</v>
      </c>
      <c r="B178" s="44"/>
      <c r="C178" s="41"/>
      <c r="D178" s="42"/>
    </row>
    <row r="180" spans="1:4" ht="21.75">
      <c r="A180" s="35" t="s">
        <v>248</v>
      </c>
      <c r="B180" s="36">
        <v>41779</v>
      </c>
      <c r="C180" s="37" t="s">
        <v>58</v>
      </c>
      <c r="D180" s="38" t="s">
        <v>57</v>
      </c>
    </row>
    <row r="181" spans="1:4" ht="21.75">
      <c r="A181" s="39" t="s">
        <v>18</v>
      </c>
      <c r="B181" s="132" t="s">
        <v>249</v>
      </c>
      <c r="C181" s="42" t="s">
        <v>149</v>
      </c>
      <c r="D181" s="42" t="s">
        <v>141</v>
      </c>
    </row>
    <row r="182" spans="1:4" ht="21.75">
      <c r="A182" s="39" t="s">
        <v>21</v>
      </c>
      <c r="B182" s="132" t="s">
        <v>250</v>
      </c>
      <c r="C182" s="42" t="s">
        <v>173</v>
      </c>
      <c r="D182" s="148" t="s">
        <v>251</v>
      </c>
    </row>
    <row r="183" spans="1:4" ht="21.75">
      <c r="A183" s="43" t="s">
        <v>3</v>
      </c>
      <c r="B183" s="40" t="s">
        <v>252</v>
      </c>
      <c r="C183" s="41"/>
      <c r="D183" s="42"/>
    </row>
    <row r="184" spans="1:4" ht="21.75">
      <c r="A184" s="43" t="s">
        <v>22</v>
      </c>
      <c r="B184" s="40"/>
      <c r="C184" s="41"/>
      <c r="D184" s="42"/>
    </row>
    <row r="185" spans="1:4" ht="21.75">
      <c r="A185" s="43" t="s">
        <v>59</v>
      </c>
      <c r="B185" s="40"/>
      <c r="C185" s="41"/>
      <c r="D185" s="42"/>
    </row>
    <row r="186" spans="1:4" ht="21.75">
      <c r="A186" s="43" t="s">
        <v>19</v>
      </c>
      <c r="B186" s="44"/>
      <c r="C186" s="41"/>
      <c r="D186" s="42"/>
    </row>
    <row r="187" spans="1:4" ht="21.75">
      <c r="A187" s="43" t="s">
        <v>62</v>
      </c>
      <c r="B187" s="40"/>
      <c r="C187" s="41"/>
      <c r="D187" s="42"/>
    </row>
    <row r="188" spans="1:4" ht="43.5">
      <c r="A188" s="43" t="s">
        <v>56</v>
      </c>
      <c r="B188" s="40"/>
      <c r="C188" s="41"/>
      <c r="D188" s="42"/>
    </row>
    <row r="189" spans="1:4" ht="21.75">
      <c r="A189" s="43" t="s">
        <v>20</v>
      </c>
      <c r="B189" s="44" t="s">
        <v>253</v>
      </c>
      <c r="C189" s="41"/>
      <c r="D189" s="42"/>
    </row>
    <row r="191" spans="1:4" ht="21.75">
      <c r="A191" s="35" t="s">
        <v>256</v>
      </c>
      <c r="B191" s="36">
        <v>41782</v>
      </c>
      <c r="C191" s="37" t="s">
        <v>58</v>
      </c>
      <c r="D191" s="38" t="s">
        <v>57</v>
      </c>
    </row>
    <row r="192" spans="1:4" ht="21.75">
      <c r="A192" s="39" t="s">
        <v>18</v>
      </c>
      <c r="B192" s="132" t="s">
        <v>313</v>
      </c>
      <c r="C192" s="42" t="s">
        <v>109</v>
      </c>
      <c r="D192" s="42" t="s">
        <v>108</v>
      </c>
    </row>
    <row r="193" spans="1:4" ht="21.75">
      <c r="A193" s="39" t="s">
        <v>21</v>
      </c>
      <c r="B193" s="132" t="s">
        <v>313</v>
      </c>
      <c r="C193" s="42" t="s">
        <v>257</v>
      </c>
      <c r="D193" s="42" t="s">
        <v>131</v>
      </c>
    </row>
    <row r="194" spans="1:4" ht="21.75">
      <c r="A194" s="39" t="s">
        <v>312</v>
      </c>
      <c r="B194" s="132" t="s">
        <v>313</v>
      </c>
      <c r="C194" s="42" t="s">
        <v>140</v>
      </c>
      <c r="D194" s="42" t="s">
        <v>108</v>
      </c>
    </row>
    <row r="195" spans="1:4" ht="40.5">
      <c r="A195" s="43" t="s">
        <v>3</v>
      </c>
      <c r="B195" s="40" t="s">
        <v>314</v>
      </c>
      <c r="C195" s="41"/>
      <c r="D195" s="42"/>
    </row>
    <row r="196" spans="1:4" ht="21.75">
      <c r="A196" s="43" t="s">
        <v>22</v>
      </c>
      <c r="B196" s="40"/>
      <c r="C196" s="41"/>
      <c r="D196" s="42"/>
    </row>
    <row r="197" spans="1:4" ht="21.75">
      <c r="A197" s="43" t="s">
        <v>59</v>
      </c>
      <c r="B197" s="40" t="s">
        <v>315</v>
      </c>
      <c r="C197" s="41"/>
      <c r="D197" s="42"/>
    </row>
    <row r="198" spans="1:4" ht="21.75">
      <c r="A198" s="43" t="s">
        <v>19</v>
      </c>
      <c r="B198" s="40" t="s">
        <v>316</v>
      </c>
      <c r="C198" s="41"/>
      <c r="D198" s="42"/>
    </row>
    <row r="199" spans="1:4" ht="21.75">
      <c r="A199" s="43" t="s">
        <v>62</v>
      </c>
      <c r="B199" s="40"/>
      <c r="C199" s="41"/>
      <c r="D199" s="42"/>
    </row>
    <row r="200" spans="1:4" ht="43.5">
      <c r="A200" s="43" t="s">
        <v>56</v>
      </c>
      <c r="B200" s="40"/>
      <c r="C200" s="41"/>
      <c r="D200" s="42"/>
    </row>
    <row r="201" spans="1:4" ht="21.75">
      <c r="A201" s="43" t="s">
        <v>20</v>
      </c>
      <c r="B201" s="44"/>
      <c r="C201" s="41"/>
      <c r="D201" s="42"/>
    </row>
    <row r="203" spans="1:4" ht="21.75">
      <c r="A203" s="35" t="s">
        <v>265</v>
      </c>
      <c r="B203" s="36">
        <v>41803</v>
      </c>
      <c r="C203" s="37" t="s">
        <v>58</v>
      </c>
      <c r="D203" s="38" t="s">
        <v>57</v>
      </c>
    </row>
    <row r="204" spans="1:4" ht="21.75">
      <c r="A204" s="39" t="s">
        <v>18</v>
      </c>
      <c r="B204" s="132" t="s">
        <v>261</v>
      </c>
      <c r="C204" s="42" t="s">
        <v>140</v>
      </c>
      <c r="D204" s="42" t="s">
        <v>141</v>
      </c>
    </row>
    <row r="205" spans="1:4" ht="21.75">
      <c r="A205" s="39" t="s">
        <v>21</v>
      </c>
      <c r="B205" s="132" t="s">
        <v>264</v>
      </c>
      <c r="C205" s="42" t="s">
        <v>257</v>
      </c>
      <c r="D205" s="42" t="s">
        <v>131</v>
      </c>
    </row>
    <row r="206" spans="1:4" ht="21.75">
      <c r="A206" s="39" t="s">
        <v>113</v>
      </c>
      <c r="B206" s="132" t="s">
        <v>262</v>
      </c>
      <c r="C206" s="42" t="s">
        <v>202</v>
      </c>
      <c r="D206" s="42" t="s">
        <v>131</v>
      </c>
    </row>
    <row r="207" spans="1:4" ht="21.75">
      <c r="A207" s="43" t="s">
        <v>3</v>
      </c>
      <c r="B207" s="40" t="s">
        <v>263</v>
      </c>
      <c r="C207" s="41"/>
      <c r="D207" s="42"/>
    </row>
    <row r="208" spans="1:4" ht="21.75">
      <c r="A208" s="43" t="s">
        <v>22</v>
      </c>
      <c r="B208" s="40" t="s">
        <v>258</v>
      </c>
      <c r="C208" s="41"/>
      <c r="D208" s="42"/>
    </row>
    <row r="209" spans="1:4" ht="21.75">
      <c r="A209" s="43" t="s">
        <v>59</v>
      </c>
      <c r="B209" s="40"/>
      <c r="C209" s="41"/>
      <c r="D209" s="42"/>
    </row>
    <row r="210" spans="1:4" ht="21.75">
      <c r="A210" s="43" t="s">
        <v>19</v>
      </c>
      <c r="B210" s="44"/>
      <c r="C210" s="41"/>
      <c r="D210" s="42"/>
    </row>
    <row r="211" spans="1:4" ht="21.75">
      <c r="A211" s="43" t="s">
        <v>62</v>
      </c>
      <c r="B211" s="40"/>
      <c r="C211" s="41"/>
      <c r="D211" s="42"/>
    </row>
    <row r="212" spans="1:4" ht="43.5">
      <c r="A212" s="43" t="s">
        <v>56</v>
      </c>
      <c r="B212" s="40"/>
      <c r="C212" s="41"/>
      <c r="D212" s="42"/>
    </row>
    <row r="213" spans="1:4" ht="21.75">
      <c r="A213" s="43" t="s">
        <v>20</v>
      </c>
      <c r="B213" s="44" t="s">
        <v>259</v>
      </c>
      <c r="C213" s="41"/>
      <c r="D213" s="42"/>
    </row>
    <row r="215" spans="1:4" ht="21.75">
      <c r="A215" s="35" t="s">
        <v>275</v>
      </c>
      <c r="B215" s="36" t="s">
        <v>289</v>
      </c>
      <c r="C215" s="37" t="s">
        <v>58</v>
      </c>
      <c r="D215" s="38" t="s">
        <v>57</v>
      </c>
    </row>
    <row r="216" spans="1:4" ht="21.75">
      <c r="A216" s="39" t="s">
        <v>18</v>
      </c>
      <c r="B216" s="132" t="s">
        <v>268</v>
      </c>
      <c r="C216" s="42" t="s">
        <v>208</v>
      </c>
      <c r="D216" s="42" t="s">
        <v>103</v>
      </c>
    </row>
    <row r="217" spans="1:4" ht="21.75">
      <c r="A217" s="39" t="s">
        <v>21</v>
      </c>
      <c r="B217" s="132" t="s">
        <v>266</v>
      </c>
      <c r="C217" s="42" t="s">
        <v>150</v>
      </c>
      <c r="D217" s="42" t="s">
        <v>103</v>
      </c>
    </row>
    <row r="218" spans="1:4" ht="21.75">
      <c r="A218" s="43" t="s">
        <v>3</v>
      </c>
      <c r="B218" s="40" t="s">
        <v>269</v>
      </c>
      <c r="C218" s="41"/>
      <c r="D218" s="42"/>
    </row>
    <row r="219" spans="1:4" ht="21.75">
      <c r="A219" s="43" t="s">
        <v>22</v>
      </c>
      <c r="B219" s="40"/>
      <c r="C219" s="41"/>
      <c r="D219" s="42"/>
    </row>
    <row r="220" spans="1:4" ht="21.75">
      <c r="A220" s="43" t="s">
        <v>59</v>
      </c>
      <c r="B220" s="40" t="s">
        <v>267</v>
      </c>
      <c r="C220" s="41"/>
      <c r="D220" s="42"/>
    </row>
    <row r="221" spans="1:4" ht="21.75">
      <c r="A221" s="43" t="s">
        <v>19</v>
      </c>
      <c r="B221" s="44"/>
      <c r="C221" s="41"/>
      <c r="D221" s="42"/>
    </row>
    <row r="222" spans="1:4" ht="21.75">
      <c r="A222" s="43" t="s">
        <v>62</v>
      </c>
      <c r="B222" s="40" t="s">
        <v>274</v>
      </c>
      <c r="C222" s="41"/>
      <c r="D222" s="42"/>
    </row>
    <row r="223" spans="1:4" ht="43.5">
      <c r="A223" s="43" t="s">
        <v>56</v>
      </c>
      <c r="B223" s="44" t="s">
        <v>273</v>
      </c>
      <c r="C223" s="41"/>
      <c r="D223" s="42"/>
    </row>
    <row r="224" spans="1:4" ht="82.5">
      <c r="A224" s="43" t="s">
        <v>20</v>
      </c>
      <c r="B224" s="44" t="s">
        <v>270</v>
      </c>
      <c r="C224" s="41"/>
      <c r="D224" s="42"/>
    </row>
    <row r="226" spans="1:4" ht="21.75">
      <c r="A226" s="35" t="s">
        <v>280</v>
      </c>
      <c r="B226" s="36">
        <v>41817</v>
      </c>
      <c r="C226" s="37" t="s">
        <v>58</v>
      </c>
      <c r="D226" s="38" t="s">
        <v>57</v>
      </c>
    </row>
    <row r="227" spans="1:4" ht="21.75">
      <c r="A227" s="39" t="s">
        <v>18</v>
      </c>
      <c r="B227" s="132" t="s">
        <v>276</v>
      </c>
      <c r="C227" s="42" t="s">
        <v>189</v>
      </c>
      <c r="D227" s="148" t="s">
        <v>251</v>
      </c>
    </row>
    <row r="228" spans="1:4" ht="21.75">
      <c r="A228" s="39" t="s">
        <v>21</v>
      </c>
      <c r="B228" s="132" t="s">
        <v>276</v>
      </c>
      <c r="C228" s="42" t="s">
        <v>189</v>
      </c>
      <c r="D228" s="148" t="s">
        <v>251</v>
      </c>
    </row>
    <row r="229" spans="1:4" ht="21.75">
      <c r="A229" s="39" t="s">
        <v>113</v>
      </c>
      <c r="B229" s="132" t="s">
        <v>277</v>
      </c>
      <c r="C229" s="148" t="s">
        <v>251</v>
      </c>
      <c r="D229" s="42" t="s">
        <v>103</v>
      </c>
    </row>
    <row r="230" spans="1:4" ht="21.75">
      <c r="A230" s="43" t="s">
        <v>3</v>
      </c>
      <c r="B230" s="40" t="s">
        <v>278</v>
      </c>
      <c r="C230" s="41"/>
      <c r="D230" s="42"/>
    </row>
    <row r="231" spans="1:4" ht="21.75">
      <c r="A231" s="43" t="s">
        <v>22</v>
      </c>
      <c r="B231" s="40"/>
      <c r="C231" s="41"/>
      <c r="D231" s="42"/>
    </row>
    <row r="232" spans="1:4" ht="21.75">
      <c r="A232" s="43" t="s">
        <v>59</v>
      </c>
      <c r="B232" s="40" t="s">
        <v>279</v>
      </c>
      <c r="C232" s="41"/>
      <c r="D232" s="42"/>
    </row>
    <row r="233" spans="1:4" ht="21.75">
      <c r="A233" s="43" t="s">
        <v>19</v>
      </c>
      <c r="B233" s="44"/>
      <c r="C233" s="41"/>
      <c r="D233" s="42"/>
    </row>
    <row r="234" spans="1:4" ht="21.75">
      <c r="A234" s="43" t="s">
        <v>62</v>
      </c>
      <c r="B234" s="40"/>
      <c r="C234" s="41"/>
      <c r="D234" s="42"/>
    </row>
    <row r="235" spans="1:4" ht="43.5">
      <c r="A235" s="43" t="s">
        <v>56</v>
      </c>
      <c r="B235" s="44"/>
      <c r="C235" s="41"/>
      <c r="D235" s="42"/>
    </row>
    <row r="236" spans="1:4" ht="91.5">
      <c r="A236" s="43" t="s">
        <v>20</v>
      </c>
      <c r="B236" s="44" t="s">
        <v>311</v>
      </c>
      <c r="C236" s="41"/>
      <c r="D236" s="42"/>
    </row>
    <row r="238" spans="1:4" ht="21.75">
      <c r="A238" s="35" t="s">
        <v>284</v>
      </c>
      <c r="B238" s="36">
        <v>41826</v>
      </c>
      <c r="C238" s="37" t="s">
        <v>58</v>
      </c>
      <c r="D238" s="38" t="s">
        <v>57</v>
      </c>
    </row>
    <row r="239" spans="1:4" ht="21.75">
      <c r="A239" s="39" t="s">
        <v>18</v>
      </c>
      <c r="B239" s="132" t="s">
        <v>281</v>
      </c>
      <c r="C239" s="42" t="s">
        <v>149</v>
      </c>
      <c r="D239" s="42" t="s">
        <v>103</v>
      </c>
    </row>
    <row r="240" spans="1:4" ht="21.75">
      <c r="A240" s="39" t="s">
        <v>21</v>
      </c>
      <c r="B240" s="132" t="s">
        <v>281</v>
      </c>
      <c r="C240" s="42" t="s">
        <v>218</v>
      </c>
      <c r="D240" s="42" t="s">
        <v>117</v>
      </c>
    </row>
    <row r="241" spans="1:4" ht="40.5">
      <c r="A241" s="43" t="s">
        <v>3</v>
      </c>
      <c r="B241" s="40" t="s">
        <v>283</v>
      </c>
      <c r="C241" s="41"/>
      <c r="D241" s="42"/>
    </row>
    <row r="242" spans="1:4" ht="21.75">
      <c r="A242" s="43" t="s">
        <v>22</v>
      </c>
      <c r="B242" s="40"/>
      <c r="C242" s="41"/>
      <c r="D242" s="42"/>
    </row>
    <row r="243" spans="1:4" ht="21.75">
      <c r="A243" s="43" t="s">
        <v>59</v>
      </c>
      <c r="B243" s="40"/>
      <c r="C243" s="41"/>
      <c r="D243" s="42"/>
    </row>
    <row r="244" spans="1:4" ht="21.75">
      <c r="A244" s="43" t="s">
        <v>19</v>
      </c>
      <c r="B244" s="44"/>
      <c r="C244" s="41"/>
      <c r="D244" s="42"/>
    </row>
    <row r="245" spans="1:4" ht="21.75">
      <c r="A245" s="43" t="s">
        <v>62</v>
      </c>
      <c r="B245" s="40"/>
      <c r="C245" s="41"/>
      <c r="D245" s="42"/>
    </row>
    <row r="246" spans="1:4" ht="43.5">
      <c r="A246" s="43" t="s">
        <v>56</v>
      </c>
      <c r="B246" s="44" t="s">
        <v>282</v>
      </c>
      <c r="C246" s="41"/>
      <c r="D246" s="42"/>
    </row>
    <row r="247" spans="1:4" ht="21.75">
      <c r="A247" s="43" t="s">
        <v>20</v>
      </c>
      <c r="B247" s="44" t="s">
        <v>310</v>
      </c>
      <c r="C247" s="41"/>
      <c r="D247" s="42"/>
    </row>
    <row r="249" spans="1:4" ht="21.75">
      <c r="A249" s="35" t="s">
        <v>290</v>
      </c>
      <c r="B249" s="36">
        <v>41838</v>
      </c>
      <c r="C249" s="37" t="s">
        <v>58</v>
      </c>
      <c r="D249" s="38" t="s">
        <v>57</v>
      </c>
    </row>
    <row r="250" spans="1:4" ht="21.75">
      <c r="A250" s="39" t="s">
        <v>18</v>
      </c>
      <c r="B250" s="132" t="s">
        <v>287</v>
      </c>
      <c r="C250" s="42" t="s">
        <v>149</v>
      </c>
      <c r="D250" s="42" t="s">
        <v>173</v>
      </c>
    </row>
    <row r="251" spans="1:4" ht="21.75">
      <c r="A251" s="39" t="s">
        <v>21</v>
      </c>
      <c r="B251" s="132" t="s">
        <v>288</v>
      </c>
      <c r="C251" s="42" t="s">
        <v>140</v>
      </c>
      <c r="D251" s="42" t="s">
        <v>117</v>
      </c>
    </row>
    <row r="252" spans="1:4" ht="40.5">
      <c r="A252" s="43" t="s">
        <v>3</v>
      </c>
      <c r="B252" s="40" t="s">
        <v>285</v>
      </c>
      <c r="C252" s="41"/>
      <c r="D252" s="42"/>
    </row>
    <row r="253" spans="1:4" ht="21.75">
      <c r="A253" s="43" t="s">
        <v>22</v>
      </c>
      <c r="B253" s="40"/>
      <c r="C253" s="41"/>
      <c r="D253" s="42"/>
    </row>
    <row r="254" spans="1:4" ht="21.75">
      <c r="A254" s="43" t="s">
        <v>59</v>
      </c>
      <c r="B254" s="40" t="s">
        <v>153</v>
      </c>
      <c r="C254" s="41"/>
      <c r="D254" s="42"/>
    </row>
    <row r="255" spans="1:4" ht="21.75">
      <c r="A255" s="43" t="s">
        <v>19</v>
      </c>
      <c r="B255" s="44"/>
      <c r="C255" s="41"/>
      <c r="D255" s="42"/>
    </row>
    <row r="256" spans="1:4" ht="21.75">
      <c r="A256" s="43" t="s">
        <v>62</v>
      </c>
      <c r="B256" s="40"/>
      <c r="C256" s="41"/>
      <c r="D256" s="42"/>
    </row>
    <row r="257" spans="1:4" ht="43.5">
      <c r="A257" s="43" t="s">
        <v>56</v>
      </c>
      <c r="B257" s="44"/>
      <c r="C257" s="41"/>
      <c r="D257" s="42"/>
    </row>
    <row r="258" spans="1:4" ht="21.75">
      <c r="A258" s="43" t="s">
        <v>20</v>
      </c>
      <c r="B258" s="44" t="s">
        <v>286</v>
      </c>
      <c r="C258" s="41"/>
      <c r="D258" s="42"/>
    </row>
    <row r="260" spans="1:4" ht="21.75">
      <c r="A260" s="35" t="s">
        <v>296</v>
      </c>
      <c r="B260" s="36">
        <v>41847</v>
      </c>
      <c r="C260" s="37" t="s">
        <v>58</v>
      </c>
      <c r="D260" s="38" t="s">
        <v>57</v>
      </c>
    </row>
    <row r="261" spans="1:4" ht="21.75">
      <c r="A261" s="39" t="s">
        <v>18</v>
      </c>
      <c r="B261" s="132" t="s">
        <v>291</v>
      </c>
      <c r="C261" s="42" t="s">
        <v>150</v>
      </c>
      <c r="D261" s="42" t="s">
        <v>105</v>
      </c>
    </row>
    <row r="262" spans="1:4" ht="21.75">
      <c r="A262" s="39" t="s">
        <v>21</v>
      </c>
      <c r="B262" s="132" t="s">
        <v>292</v>
      </c>
      <c r="C262" s="42" t="s">
        <v>140</v>
      </c>
      <c r="D262" s="42" t="s">
        <v>103</v>
      </c>
    </row>
    <row r="263" spans="1:4" ht="40.5">
      <c r="A263" s="43" t="s">
        <v>3</v>
      </c>
      <c r="B263" s="40" t="s">
        <v>293</v>
      </c>
      <c r="C263" s="41"/>
      <c r="D263" s="42"/>
    </row>
    <row r="264" spans="1:4" ht="21.75">
      <c r="A264" s="43" t="s">
        <v>22</v>
      </c>
      <c r="B264" s="40"/>
      <c r="C264" s="41"/>
      <c r="D264" s="42"/>
    </row>
    <row r="265" spans="1:4" ht="21.75">
      <c r="A265" s="43" t="s">
        <v>59</v>
      </c>
      <c r="B265" s="40" t="s">
        <v>294</v>
      </c>
      <c r="C265" s="41"/>
      <c r="D265" s="42"/>
    </row>
    <row r="266" spans="1:4" ht="21.75">
      <c r="A266" s="43" t="s">
        <v>19</v>
      </c>
      <c r="B266" s="44"/>
      <c r="C266" s="41"/>
      <c r="D266" s="42"/>
    </row>
    <row r="267" spans="1:4" ht="21.75">
      <c r="A267" s="43" t="s">
        <v>62</v>
      </c>
      <c r="B267" s="40"/>
      <c r="C267" s="41"/>
      <c r="D267" s="42"/>
    </row>
    <row r="268" spans="1:4" ht="43.5">
      <c r="A268" s="43" t="s">
        <v>56</v>
      </c>
      <c r="B268" s="44"/>
      <c r="C268" s="41"/>
      <c r="D268" s="42"/>
    </row>
    <row r="269" spans="1:4" ht="21.75">
      <c r="A269" s="43" t="s">
        <v>20</v>
      </c>
      <c r="B269" s="44" t="s">
        <v>295</v>
      </c>
      <c r="C269" s="41"/>
      <c r="D269" s="42"/>
    </row>
    <row r="271" spans="1:4" ht="21.75">
      <c r="A271" s="35" t="s">
        <v>298</v>
      </c>
      <c r="B271" s="36">
        <v>41852</v>
      </c>
      <c r="C271" s="37" t="s">
        <v>58</v>
      </c>
      <c r="D271" s="38" t="s">
        <v>57</v>
      </c>
    </row>
    <row r="272" spans="1:4" ht="21.75">
      <c r="A272" s="39" t="s">
        <v>18</v>
      </c>
      <c r="B272" s="132" t="s">
        <v>308</v>
      </c>
      <c r="C272" s="42" t="s">
        <v>132</v>
      </c>
      <c r="D272" s="42" t="s">
        <v>117</v>
      </c>
    </row>
    <row r="273" spans="1:4" ht="21.75">
      <c r="A273" s="39" t="s">
        <v>21</v>
      </c>
      <c r="B273" s="132" t="s">
        <v>307</v>
      </c>
      <c r="C273" s="42" t="s">
        <v>140</v>
      </c>
      <c r="D273" s="148" t="s">
        <v>251</v>
      </c>
    </row>
    <row r="274" spans="1:4" ht="21.75">
      <c r="A274" s="43" t="s">
        <v>3</v>
      </c>
      <c r="B274" s="40" t="s">
        <v>297</v>
      </c>
      <c r="C274" s="41"/>
      <c r="D274" s="42"/>
    </row>
    <row r="275" spans="1:4" ht="21.75">
      <c r="A275" s="43" t="s">
        <v>22</v>
      </c>
      <c r="B275" s="40"/>
      <c r="C275" s="41"/>
      <c r="D275" s="42"/>
    </row>
    <row r="276" spans="1:4" ht="21.75">
      <c r="A276" s="43" t="s">
        <v>59</v>
      </c>
      <c r="B276" s="40"/>
      <c r="C276" s="41"/>
      <c r="D276" s="42"/>
    </row>
    <row r="277" spans="1:4" ht="21.75">
      <c r="A277" s="43" t="s">
        <v>19</v>
      </c>
      <c r="B277" s="44"/>
      <c r="C277" s="41"/>
      <c r="D277" s="42"/>
    </row>
    <row r="278" spans="1:4" ht="21.75">
      <c r="A278" s="43" t="s">
        <v>62</v>
      </c>
      <c r="B278" s="40"/>
      <c r="C278" s="41"/>
      <c r="D278" s="42"/>
    </row>
    <row r="279" spans="1:4" ht="43.5">
      <c r="A279" s="43" t="s">
        <v>56</v>
      </c>
      <c r="B279" s="44"/>
      <c r="C279" s="41"/>
      <c r="D279" s="42"/>
    </row>
    <row r="280" spans="1:4" ht="21.75">
      <c r="A280" s="43" t="s">
        <v>20</v>
      </c>
      <c r="B280" s="44"/>
      <c r="C280" s="41"/>
      <c r="D280" s="42"/>
    </row>
    <row r="282" spans="1:4" ht="21.75">
      <c r="A282" s="35" t="s">
        <v>309</v>
      </c>
      <c r="B282" s="36">
        <v>41854</v>
      </c>
      <c r="C282" s="37" t="s">
        <v>58</v>
      </c>
      <c r="D282" s="38" t="s">
        <v>57</v>
      </c>
    </row>
    <row r="283" spans="1:4" ht="21.75">
      <c r="A283" s="39" t="s">
        <v>18</v>
      </c>
      <c r="B283" s="149" t="s">
        <v>299</v>
      </c>
      <c r="C283" s="42"/>
      <c r="D283" s="42"/>
    </row>
    <row r="284" spans="1:4" ht="21.75">
      <c r="A284" s="39" t="s">
        <v>21</v>
      </c>
      <c r="B284" s="149" t="s">
        <v>300</v>
      </c>
      <c r="C284" s="42"/>
      <c r="D284" s="148"/>
    </row>
    <row r="285" spans="1:4" ht="21.75">
      <c r="A285" s="43" t="s">
        <v>3</v>
      </c>
      <c r="B285" s="40" t="s">
        <v>301</v>
      </c>
      <c r="C285" s="41"/>
      <c r="D285" s="42"/>
    </row>
    <row r="286" spans="1:4" ht="21.75">
      <c r="A286" s="43" t="s">
        <v>22</v>
      </c>
      <c r="B286" s="40"/>
      <c r="C286" s="41"/>
      <c r="D286" s="42"/>
    </row>
    <row r="287" spans="1:4" ht="21.75">
      <c r="A287" s="43" t="s">
        <v>59</v>
      </c>
      <c r="B287" s="40" t="s">
        <v>302</v>
      </c>
      <c r="C287" s="41"/>
      <c r="D287" s="42"/>
    </row>
    <row r="288" spans="1:4" ht="21.75">
      <c r="A288" s="43" t="s">
        <v>19</v>
      </c>
      <c r="B288" s="44"/>
      <c r="C288" s="41"/>
      <c r="D288" s="42"/>
    </row>
    <row r="289" spans="1:4" ht="21.75">
      <c r="A289" s="43" t="s">
        <v>62</v>
      </c>
      <c r="B289" s="40" t="s">
        <v>303</v>
      </c>
      <c r="C289" s="41"/>
      <c r="D289" s="42"/>
    </row>
    <row r="290" spans="1:4" ht="43.5">
      <c r="A290" s="43" t="s">
        <v>56</v>
      </c>
      <c r="B290" s="44"/>
      <c r="C290" s="41"/>
      <c r="D290" s="42"/>
    </row>
    <row r="291" spans="1:4" ht="81">
      <c r="A291" s="43" t="s">
        <v>20</v>
      </c>
      <c r="B291" s="44" t="s">
        <v>305</v>
      </c>
      <c r="C291" s="41"/>
      <c r="D291" s="42"/>
    </row>
    <row r="293" spans="1:4" ht="21.75">
      <c r="A293" s="35" t="s">
        <v>318</v>
      </c>
      <c r="B293" s="36">
        <v>41859</v>
      </c>
      <c r="C293" s="37" t="s">
        <v>58</v>
      </c>
      <c r="D293" s="38" t="s">
        <v>57</v>
      </c>
    </row>
    <row r="294" spans="1:4" ht="21.75">
      <c r="A294" s="39" t="s">
        <v>18</v>
      </c>
      <c r="B294" s="149" t="s">
        <v>319</v>
      </c>
      <c r="C294" s="42" t="s">
        <v>130</v>
      </c>
      <c r="D294" s="42" t="s">
        <v>141</v>
      </c>
    </row>
    <row r="295" spans="1:4" ht="21.75">
      <c r="A295" s="39" t="s">
        <v>21</v>
      </c>
      <c r="B295" s="149" t="s">
        <v>320</v>
      </c>
      <c r="C295" s="42" t="s">
        <v>140</v>
      </c>
      <c r="D295" s="42" t="s">
        <v>103</v>
      </c>
    </row>
    <row r="296" spans="1:4" ht="40.5">
      <c r="A296" s="43" t="s">
        <v>3</v>
      </c>
      <c r="B296" s="40" t="s">
        <v>321</v>
      </c>
      <c r="C296" s="41"/>
      <c r="D296" s="42"/>
    </row>
    <row r="297" spans="1:4" ht="21.75">
      <c r="A297" s="43" t="s">
        <v>22</v>
      </c>
      <c r="B297" s="40" t="s">
        <v>322</v>
      </c>
      <c r="C297" s="41"/>
      <c r="D297" s="42"/>
    </row>
    <row r="298" spans="1:4" ht="21.75">
      <c r="A298" s="43" t="s">
        <v>59</v>
      </c>
      <c r="B298" s="40" t="s">
        <v>323</v>
      </c>
      <c r="C298" s="41"/>
      <c r="D298" s="42"/>
    </row>
    <row r="299" spans="1:4" ht="21.75">
      <c r="A299" s="43" t="s">
        <v>19</v>
      </c>
      <c r="B299" s="44"/>
      <c r="C299" s="41"/>
      <c r="D299" s="42"/>
    </row>
    <row r="300" spans="1:4" ht="21.75">
      <c r="A300" s="43" t="s">
        <v>62</v>
      </c>
      <c r="B300" s="40"/>
      <c r="C300" s="41"/>
      <c r="D300" s="42"/>
    </row>
    <row r="301" spans="1:4" ht="43.5">
      <c r="A301" s="43" t="s">
        <v>56</v>
      </c>
      <c r="B301" s="44"/>
      <c r="C301" s="41"/>
      <c r="D301" s="42"/>
    </row>
    <row r="302" spans="1:4" ht="60.75">
      <c r="A302" s="43" t="s">
        <v>20</v>
      </c>
      <c r="B302" s="44" t="s">
        <v>326</v>
      </c>
      <c r="C302" s="41"/>
      <c r="D302" s="42"/>
    </row>
    <row r="304" spans="1:4" ht="21.75">
      <c r="A304" s="35" t="s">
        <v>327</v>
      </c>
      <c r="B304" s="36">
        <v>41861</v>
      </c>
      <c r="C304" s="37" t="s">
        <v>58</v>
      </c>
      <c r="D304" s="38" t="s">
        <v>57</v>
      </c>
    </row>
    <row r="305" spans="1:4" ht="21.75">
      <c r="A305" s="39" t="s">
        <v>18</v>
      </c>
      <c r="B305" s="149" t="s">
        <v>328</v>
      </c>
      <c r="C305" s="42" t="s">
        <v>150</v>
      </c>
      <c r="D305" s="42" t="s">
        <v>120</v>
      </c>
    </row>
    <row r="306" spans="1:4" ht="21.75">
      <c r="A306" s="39" t="s">
        <v>21</v>
      </c>
      <c r="B306" s="149" t="s">
        <v>329</v>
      </c>
      <c r="C306" s="42" t="s">
        <v>218</v>
      </c>
      <c r="D306" s="42" t="s">
        <v>117</v>
      </c>
    </row>
    <row r="307" spans="1:4" ht="40.5">
      <c r="A307" s="43" t="s">
        <v>3</v>
      </c>
      <c r="B307" s="40" t="s">
        <v>330</v>
      </c>
      <c r="C307" s="41"/>
      <c r="D307" s="42"/>
    </row>
    <row r="308" spans="1:4" ht="21.75">
      <c r="A308" s="43" t="s">
        <v>22</v>
      </c>
      <c r="B308" s="40" t="s">
        <v>331</v>
      </c>
      <c r="C308" s="41"/>
      <c r="D308" s="42"/>
    </row>
    <row r="309" spans="1:4" ht="21.75">
      <c r="A309" s="43" t="s">
        <v>59</v>
      </c>
      <c r="B309" s="40" t="s">
        <v>332</v>
      </c>
      <c r="C309" s="41"/>
      <c r="D309" s="42"/>
    </row>
    <row r="310" spans="1:4" ht="21.75">
      <c r="A310" s="43" t="s">
        <v>19</v>
      </c>
      <c r="B310" s="44"/>
      <c r="C310" s="41"/>
      <c r="D310" s="42"/>
    </row>
    <row r="311" spans="1:4" ht="21.75">
      <c r="A311" s="43" t="s">
        <v>62</v>
      </c>
      <c r="B311" s="40" t="s">
        <v>333</v>
      </c>
      <c r="C311" s="41"/>
      <c r="D311" s="42"/>
    </row>
    <row r="312" spans="1:4" ht="43.5">
      <c r="A312" s="43" t="s">
        <v>56</v>
      </c>
      <c r="B312" s="44"/>
      <c r="C312" s="41"/>
      <c r="D312" s="42"/>
    </row>
    <row r="313" spans="1:4" ht="21.75">
      <c r="A313" s="43" t="s">
        <v>20</v>
      </c>
      <c r="B313" s="44" t="s">
        <v>334</v>
      </c>
      <c r="C313" s="41"/>
      <c r="D313" s="42"/>
    </row>
    <row r="315" spans="1:4" ht="21.75">
      <c r="A315" s="35" t="s">
        <v>336</v>
      </c>
      <c r="B315" s="36">
        <v>41868</v>
      </c>
      <c r="C315" s="37" t="s">
        <v>58</v>
      </c>
      <c r="D315" s="38" t="s">
        <v>57</v>
      </c>
    </row>
    <row r="316" spans="1:4" ht="21.75">
      <c r="A316" s="39" t="s">
        <v>18</v>
      </c>
      <c r="B316" s="149" t="s">
        <v>337</v>
      </c>
      <c r="C316" s="42" t="s">
        <v>257</v>
      </c>
      <c r="D316" s="42" t="s">
        <v>173</v>
      </c>
    </row>
    <row r="317" spans="1:4" ht="21.75">
      <c r="A317" s="39" t="s">
        <v>21</v>
      </c>
      <c r="B317" s="149" t="s">
        <v>337</v>
      </c>
      <c r="C317" s="42" t="s">
        <v>132</v>
      </c>
      <c r="D317" s="42" t="s">
        <v>103</v>
      </c>
    </row>
    <row r="318" spans="1:4" ht="21.75">
      <c r="A318" s="39" t="s">
        <v>113</v>
      </c>
      <c r="B318" s="149" t="s">
        <v>338</v>
      </c>
      <c r="C318" s="42" t="s">
        <v>150</v>
      </c>
      <c r="D318" s="42" t="s">
        <v>131</v>
      </c>
    </row>
    <row r="319" spans="1:4" ht="21.75">
      <c r="A319" s="43" t="s">
        <v>3</v>
      </c>
      <c r="B319" s="40" t="s">
        <v>339</v>
      </c>
      <c r="C319" s="41"/>
      <c r="D319" s="42"/>
    </row>
    <row r="320" spans="1:4" ht="21.75">
      <c r="A320" s="43" t="s">
        <v>22</v>
      </c>
      <c r="B320" s="40"/>
      <c r="C320" s="41"/>
      <c r="D320" s="42"/>
    </row>
    <row r="321" spans="1:4" ht="21.75">
      <c r="A321" s="43" t="s">
        <v>59</v>
      </c>
      <c r="B321" s="40"/>
      <c r="C321" s="41"/>
      <c r="D321" s="42"/>
    </row>
    <row r="322" spans="1:4" ht="21.75">
      <c r="A322" s="43" t="s">
        <v>19</v>
      </c>
      <c r="B322" s="44"/>
      <c r="C322" s="41"/>
      <c r="D322" s="42"/>
    </row>
    <row r="323" spans="1:4" ht="21.75">
      <c r="A323" s="43" t="s">
        <v>62</v>
      </c>
      <c r="B323" s="40" t="s">
        <v>340</v>
      </c>
      <c r="C323" s="41"/>
      <c r="D323" s="42"/>
    </row>
    <row r="324" spans="1:4" ht="43.5">
      <c r="A324" s="43" t="s">
        <v>56</v>
      </c>
      <c r="B324" s="40" t="s">
        <v>341</v>
      </c>
      <c r="C324" s="41"/>
      <c r="D324" s="42"/>
    </row>
    <row r="325" spans="1:4" ht="21.75">
      <c r="A325" s="43" t="s">
        <v>20</v>
      </c>
      <c r="B325" s="44"/>
      <c r="C325" s="41"/>
      <c r="D325" s="42"/>
    </row>
    <row r="327" spans="1:4" ht="21.75">
      <c r="A327" s="35" t="s">
        <v>342</v>
      </c>
      <c r="B327" s="36">
        <v>41873</v>
      </c>
      <c r="C327" s="37" t="s">
        <v>58</v>
      </c>
      <c r="D327" s="38" t="s">
        <v>57</v>
      </c>
    </row>
    <row r="328" spans="1:4" ht="21.75">
      <c r="A328" s="39" t="s">
        <v>18</v>
      </c>
      <c r="B328" s="149" t="s">
        <v>343</v>
      </c>
      <c r="C328" s="42" t="s">
        <v>140</v>
      </c>
      <c r="D328" s="42" t="s">
        <v>131</v>
      </c>
    </row>
    <row r="329" spans="1:4" ht="21.75">
      <c r="A329" s="39" t="s">
        <v>21</v>
      </c>
      <c r="B329" s="149" t="s">
        <v>343</v>
      </c>
      <c r="C329" s="42" t="s">
        <v>151</v>
      </c>
      <c r="D329" s="42" t="s">
        <v>131</v>
      </c>
    </row>
    <row r="330" spans="1:4" ht="21.75">
      <c r="A330" s="43" t="s">
        <v>3</v>
      </c>
      <c r="B330" s="40" t="s">
        <v>344</v>
      </c>
      <c r="C330" s="41"/>
      <c r="D330" s="42"/>
    </row>
    <row r="331" spans="1:4" ht="21.75">
      <c r="A331" s="43" t="s">
        <v>22</v>
      </c>
      <c r="B331" s="40"/>
      <c r="C331" s="41"/>
      <c r="D331" s="42"/>
    </row>
    <row r="332" spans="1:4" ht="21.75">
      <c r="A332" s="43" t="s">
        <v>59</v>
      </c>
      <c r="B332" s="40"/>
      <c r="C332" s="41"/>
      <c r="D332" s="42"/>
    </row>
    <row r="333" spans="1:4" ht="21.75">
      <c r="A333" s="43" t="s">
        <v>19</v>
      </c>
      <c r="B333" s="44"/>
      <c r="C333" s="41"/>
      <c r="D333" s="42"/>
    </row>
    <row r="334" spans="1:4" ht="21.75">
      <c r="A334" s="43" t="s">
        <v>62</v>
      </c>
      <c r="B334" s="40"/>
      <c r="C334" s="41"/>
      <c r="D334" s="42"/>
    </row>
    <row r="335" spans="1:4" ht="43.5">
      <c r="A335" s="43" t="s">
        <v>56</v>
      </c>
      <c r="B335" s="40"/>
      <c r="C335" s="41"/>
      <c r="D335" s="42"/>
    </row>
    <row r="336" spans="1:4" ht="61.5">
      <c r="A336" s="43" t="s">
        <v>20</v>
      </c>
      <c r="B336" s="154" t="s">
        <v>345</v>
      </c>
      <c r="C336" s="41"/>
      <c r="D336" s="42"/>
    </row>
    <row r="338" spans="1:4" ht="21.75">
      <c r="A338" s="35" t="s">
        <v>346</v>
      </c>
      <c r="B338" s="36">
        <v>41875</v>
      </c>
      <c r="C338" s="37" t="s">
        <v>58</v>
      </c>
      <c r="D338" s="38" t="s">
        <v>57</v>
      </c>
    </row>
    <row r="339" spans="1:4" ht="21.75">
      <c r="A339" s="39" t="s">
        <v>18</v>
      </c>
      <c r="B339" s="149" t="s">
        <v>347</v>
      </c>
      <c r="C339" s="42" t="s">
        <v>130</v>
      </c>
      <c r="D339" s="42" t="s">
        <v>108</v>
      </c>
    </row>
    <row r="340" spans="1:4" ht="21.75">
      <c r="A340" s="39" t="s">
        <v>21</v>
      </c>
      <c r="B340" s="149" t="s">
        <v>347</v>
      </c>
      <c r="C340" s="42" t="s">
        <v>150</v>
      </c>
      <c r="D340" s="42" t="s">
        <v>105</v>
      </c>
    </row>
    <row r="341" spans="1:4" ht="21.75">
      <c r="A341" s="43" t="s">
        <v>3</v>
      </c>
      <c r="B341" s="40" t="s">
        <v>348</v>
      </c>
      <c r="C341" s="41"/>
      <c r="D341" s="42"/>
    </row>
    <row r="342" spans="1:4" ht="21.75">
      <c r="A342" s="43" t="s">
        <v>22</v>
      </c>
      <c r="B342" s="40" t="s">
        <v>349</v>
      </c>
      <c r="C342" s="41"/>
      <c r="D342" s="42"/>
    </row>
    <row r="343" spans="1:4" ht="21.75">
      <c r="A343" s="43" t="s">
        <v>59</v>
      </c>
      <c r="B343" s="40"/>
      <c r="C343" s="41"/>
      <c r="D343" s="42"/>
    </row>
    <row r="344" spans="1:4" ht="21.75">
      <c r="A344" s="43" t="s">
        <v>19</v>
      </c>
      <c r="B344" s="44"/>
      <c r="C344" s="41"/>
      <c r="D344" s="42"/>
    </row>
    <row r="345" spans="1:4" ht="21.75">
      <c r="A345" s="43" t="s">
        <v>62</v>
      </c>
      <c r="B345" s="40"/>
      <c r="C345" s="41"/>
      <c r="D345" s="42"/>
    </row>
    <row r="346" spans="1:4" ht="43.5">
      <c r="A346" s="43" t="s">
        <v>56</v>
      </c>
      <c r="B346" s="40"/>
      <c r="C346" s="41"/>
      <c r="D346" s="42"/>
    </row>
    <row r="347" spans="1:4" ht="30.75">
      <c r="A347" s="43" t="s">
        <v>20</v>
      </c>
      <c r="B347" s="154" t="s">
        <v>350</v>
      </c>
      <c r="C347" s="41"/>
      <c r="D347" s="42"/>
    </row>
    <row r="349" spans="1:4" ht="21.75">
      <c r="A349" s="35" t="s">
        <v>351</v>
      </c>
      <c r="B349" s="36">
        <v>41880</v>
      </c>
      <c r="C349" s="37" t="s">
        <v>58</v>
      </c>
      <c r="D349" s="38" t="s">
        <v>57</v>
      </c>
    </row>
    <row r="350" spans="1:4" ht="21.75">
      <c r="A350" s="39" t="s">
        <v>18</v>
      </c>
      <c r="B350" s="149" t="s">
        <v>352</v>
      </c>
      <c r="C350" s="42" t="s">
        <v>150</v>
      </c>
      <c r="D350" s="148" t="s">
        <v>251</v>
      </c>
    </row>
    <row r="351" spans="1:4" ht="21.75">
      <c r="A351" s="39" t="s">
        <v>21</v>
      </c>
      <c r="B351" s="149" t="s">
        <v>353</v>
      </c>
      <c r="C351" s="42" t="s">
        <v>355</v>
      </c>
      <c r="D351" s="42" t="s">
        <v>172</v>
      </c>
    </row>
    <row r="352" spans="1:4" ht="21.75">
      <c r="A352" s="39" t="s">
        <v>113</v>
      </c>
      <c r="B352" s="149" t="s">
        <v>354</v>
      </c>
      <c r="C352" s="42" t="s">
        <v>140</v>
      </c>
      <c r="D352" s="42" t="s">
        <v>120</v>
      </c>
    </row>
    <row r="353" spans="1:4" ht="21.95" customHeight="1">
      <c r="A353" s="43" t="s">
        <v>3</v>
      </c>
      <c r="B353" s="40" t="s">
        <v>356</v>
      </c>
      <c r="C353" s="41"/>
      <c r="D353" s="42"/>
    </row>
    <row r="354" spans="1:4" ht="21.95" customHeight="1">
      <c r="A354" s="43" t="s">
        <v>22</v>
      </c>
      <c r="B354" s="40"/>
      <c r="C354" s="41"/>
      <c r="D354" s="42"/>
    </row>
    <row r="355" spans="1:4" ht="21.95" customHeight="1">
      <c r="A355" s="43" t="s">
        <v>59</v>
      </c>
      <c r="B355" s="40" t="s">
        <v>357</v>
      </c>
      <c r="C355" s="41"/>
      <c r="D355" s="42"/>
    </row>
    <row r="356" spans="1:4" ht="21.95" customHeight="1">
      <c r="A356" s="43" t="s">
        <v>19</v>
      </c>
      <c r="B356" s="44"/>
      <c r="C356" s="41"/>
      <c r="D356" s="42"/>
    </row>
    <row r="357" spans="1:4" ht="21.95" customHeight="1">
      <c r="A357" s="43" t="s">
        <v>62</v>
      </c>
      <c r="B357" s="40"/>
      <c r="C357" s="41"/>
      <c r="D357" s="42"/>
    </row>
    <row r="358" spans="1:4" ht="21.95" customHeight="1">
      <c r="A358" s="43" t="s">
        <v>56</v>
      </c>
      <c r="B358" s="40"/>
      <c r="C358" s="41"/>
      <c r="D358" s="42"/>
    </row>
    <row r="359" spans="1:4" ht="51">
      <c r="A359" s="43" t="s">
        <v>20</v>
      </c>
      <c r="B359" s="154" t="s">
        <v>358</v>
      </c>
      <c r="C359" s="41"/>
      <c r="D359" s="42"/>
    </row>
    <row r="361" spans="1:4" ht="21.75">
      <c r="A361" s="35" t="s">
        <v>359</v>
      </c>
      <c r="B361" s="36">
        <v>41915</v>
      </c>
      <c r="C361" s="37" t="s">
        <v>58</v>
      </c>
      <c r="D361" s="38" t="s">
        <v>57</v>
      </c>
    </row>
    <row r="362" spans="1:4" ht="21.75">
      <c r="A362" s="39" t="s">
        <v>18</v>
      </c>
      <c r="B362" s="149" t="s">
        <v>360</v>
      </c>
      <c r="C362" s="42" t="s">
        <v>107</v>
      </c>
      <c r="D362" s="42" t="s">
        <v>120</v>
      </c>
    </row>
    <row r="363" spans="1:4" ht="21.75">
      <c r="A363" s="39" t="s">
        <v>21</v>
      </c>
      <c r="B363" s="149" t="s">
        <v>360</v>
      </c>
      <c r="C363" s="42" t="s">
        <v>140</v>
      </c>
      <c r="D363" s="42" t="s">
        <v>120</v>
      </c>
    </row>
    <row r="364" spans="1:4" ht="21.95" customHeight="1">
      <c r="A364" s="43" t="s">
        <v>3</v>
      </c>
      <c r="B364" s="40" t="s">
        <v>362</v>
      </c>
      <c r="C364" s="41"/>
      <c r="D364" s="42"/>
    </row>
    <row r="365" spans="1:4" ht="21.95" customHeight="1">
      <c r="A365" s="43" t="s">
        <v>22</v>
      </c>
      <c r="B365" s="40"/>
      <c r="C365" s="41"/>
      <c r="D365" s="42"/>
    </row>
    <row r="366" spans="1:4" ht="21.95" customHeight="1">
      <c r="A366" s="43" t="s">
        <v>59</v>
      </c>
      <c r="B366" s="40"/>
      <c r="C366" s="41"/>
      <c r="D366" s="42"/>
    </row>
    <row r="367" spans="1:4" ht="21.95" customHeight="1">
      <c r="A367" s="43" t="s">
        <v>19</v>
      </c>
      <c r="B367" s="44"/>
      <c r="C367" s="41"/>
      <c r="D367" s="42"/>
    </row>
    <row r="368" spans="1:4" ht="21.95" customHeight="1">
      <c r="A368" s="43" t="s">
        <v>62</v>
      </c>
      <c r="B368" s="40"/>
      <c r="C368" s="41"/>
      <c r="D368" s="42"/>
    </row>
    <row r="369" spans="1:4" ht="21.95" customHeight="1">
      <c r="A369" s="43" t="s">
        <v>56</v>
      </c>
      <c r="B369" s="40"/>
      <c r="C369" s="41"/>
      <c r="D369" s="42"/>
    </row>
    <row r="370" spans="1:4" ht="60.75">
      <c r="A370" s="43" t="s">
        <v>20</v>
      </c>
      <c r="B370" s="44" t="s">
        <v>361</v>
      </c>
      <c r="C370" s="41"/>
      <c r="D370" s="42"/>
    </row>
    <row r="372" spans="1:4" ht="21.75">
      <c r="A372" s="35" t="s">
        <v>364</v>
      </c>
      <c r="B372" s="36">
        <v>41943</v>
      </c>
      <c r="C372" s="37" t="s">
        <v>58</v>
      </c>
      <c r="D372" s="38" t="s">
        <v>57</v>
      </c>
    </row>
    <row r="373" spans="1:4" ht="21.75">
      <c r="A373" s="39" t="s">
        <v>18</v>
      </c>
      <c r="B373" s="149" t="s">
        <v>369</v>
      </c>
      <c r="C373" s="42" t="s">
        <v>132</v>
      </c>
      <c r="D373" s="42" t="s">
        <v>103</v>
      </c>
    </row>
    <row r="374" spans="1:4" ht="21.75">
      <c r="A374" s="39" t="s">
        <v>21</v>
      </c>
      <c r="B374" s="149" t="s">
        <v>373</v>
      </c>
      <c r="C374" s="42" t="s">
        <v>117</v>
      </c>
      <c r="D374" s="42" t="s">
        <v>172</v>
      </c>
    </row>
    <row r="375" spans="1:4" ht="21.75">
      <c r="A375" s="43" t="s">
        <v>3</v>
      </c>
      <c r="B375" s="40" t="s">
        <v>370</v>
      </c>
      <c r="C375" s="41"/>
      <c r="D375" s="42"/>
    </row>
    <row r="376" spans="1:4" ht="21.75">
      <c r="A376" s="43" t="s">
        <v>22</v>
      </c>
      <c r="B376" s="40"/>
      <c r="C376" s="41"/>
      <c r="D376" s="42"/>
    </row>
    <row r="377" spans="1:4" ht="21.75">
      <c r="A377" s="43" t="s">
        <v>59</v>
      </c>
      <c r="B377" s="40" t="s">
        <v>371</v>
      </c>
      <c r="C377" s="41"/>
      <c r="D377" s="42"/>
    </row>
    <row r="378" spans="1:4" ht="21.75">
      <c r="A378" s="43" t="s">
        <v>19</v>
      </c>
      <c r="B378" s="44"/>
      <c r="C378" s="41"/>
      <c r="D378" s="42"/>
    </row>
    <row r="379" spans="1:4" ht="21.75">
      <c r="A379" s="43" t="s">
        <v>62</v>
      </c>
      <c r="B379" s="40"/>
      <c r="C379" s="41"/>
      <c r="D379" s="42"/>
    </row>
    <row r="380" spans="1:4" ht="21.95" customHeight="1">
      <c r="A380" s="43" t="s">
        <v>56</v>
      </c>
      <c r="B380" s="40"/>
      <c r="C380" s="41"/>
      <c r="D380" s="42"/>
    </row>
    <row r="381" spans="1:4" ht="101.25">
      <c r="A381" s="43" t="s">
        <v>20</v>
      </c>
      <c r="B381" s="44" t="s">
        <v>374</v>
      </c>
      <c r="C381" s="41"/>
      <c r="D381" s="42"/>
    </row>
    <row r="383" spans="1:4" ht="21.75">
      <c r="A383" s="35" t="s">
        <v>368</v>
      </c>
      <c r="B383" s="36">
        <v>41945</v>
      </c>
      <c r="C383" s="37" t="s">
        <v>58</v>
      </c>
      <c r="D383" s="38" t="s">
        <v>57</v>
      </c>
    </row>
    <row r="384" spans="1:4" ht="21.75">
      <c r="A384" s="39" t="s">
        <v>18</v>
      </c>
      <c r="B384" s="149" t="s">
        <v>365</v>
      </c>
      <c r="C384" s="42" t="s">
        <v>218</v>
      </c>
      <c r="D384" s="42" t="s">
        <v>117</v>
      </c>
    </row>
    <row r="385" spans="1:4" ht="21.95" customHeight="1">
      <c r="A385" s="43" t="s">
        <v>3</v>
      </c>
      <c r="B385" s="40" t="s">
        <v>366</v>
      </c>
      <c r="C385" s="41"/>
      <c r="D385" s="42"/>
    </row>
    <row r="386" spans="1:4" ht="21.95" customHeight="1">
      <c r="A386" s="43" t="s">
        <v>22</v>
      </c>
      <c r="B386" s="40"/>
      <c r="C386" s="41"/>
      <c r="D386" s="42"/>
    </row>
    <row r="387" spans="1:4" ht="21.95" customHeight="1">
      <c r="A387" s="43" t="s">
        <v>59</v>
      </c>
      <c r="B387" s="40"/>
      <c r="C387" s="41"/>
      <c r="D387" s="42"/>
    </row>
    <row r="388" spans="1:4" ht="21.95" customHeight="1">
      <c r="A388" s="43" t="s">
        <v>19</v>
      </c>
      <c r="B388" s="44"/>
      <c r="C388" s="41"/>
      <c r="D388" s="42"/>
    </row>
    <row r="389" spans="1:4" ht="21.95" customHeight="1">
      <c r="A389" s="43" t="s">
        <v>62</v>
      </c>
      <c r="B389" s="40"/>
      <c r="C389" s="41"/>
      <c r="D389" s="42"/>
    </row>
    <row r="390" spans="1:4" ht="21.95" customHeight="1">
      <c r="A390" s="43" t="s">
        <v>56</v>
      </c>
      <c r="B390" s="40" t="s">
        <v>367</v>
      </c>
      <c r="C390" s="41"/>
      <c r="D390" s="42"/>
    </row>
    <row r="391" spans="1:4" ht="60.75">
      <c r="A391" s="43" t="s">
        <v>20</v>
      </c>
      <c r="B391" s="44" t="s">
        <v>375</v>
      </c>
      <c r="C391" s="41"/>
      <c r="D391" s="42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6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3"/>
  <sheetViews>
    <sheetView topLeftCell="A28" zoomScaleNormal="100" workbookViewId="0">
      <selection activeCell="L48" sqref="L48"/>
    </sheetView>
  </sheetViews>
  <sheetFormatPr baseColWidth="10" defaultColWidth="0" defaultRowHeight="12.75"/>
  <cols>
    <col min="1" max="1" width="11.42578125" customWidth="1"/>
    <col min="2" max="3" width="11.42578125" style="4" customWidth="1"/>
    <col min="4" max="4" width="11.7109375" style="4" customWidth="1"/>
    <col min="5" max="5" width="11.85546875" style="19" customWidth="1"/>
    <col min="6" max="6" width="11" style="19" customWidth="1"/>
    <col min="7" max="7" width="14.85546875" style="4" customWidth="1"/>
    <col min="8" max="8" width="11.140625" style="4" customWidth="1"/>
    <col min="9" max="9" width="14" style="2" customWidth="1"/>
    <col min="10" max="10" width="10.140625" style="2" customWidth="1"/>
    <col min="11" max="11" width="11.140625" style="4" customWidth="1"/>
    <col min="12" max="12" width="10.140625" style="2" customWidth="1"/>
    <col min="13" max="13" width="9.85546875" style="2" customWidth="1"/>
  </cols>
  <sheetData>
    <row r="1" spans="1:48" s="71" customFormat="1">
      <c r="A1" s="47"/>
      <c r="B1" s="69" t="s">
        <v>24</v>
      </c>
      <c r="C1" s="69" t="s">
        <v>29</v>
      </c>
      <c r="D1" s="69" t="s">
        <v>76</v>
      </c>
      <c r="E1" s="70" t="s">
        <v>82</v>
      </c>
      <c r="F1" s="70" t="s">
        <v>75</v>
      </c>
      <c r="G1" s="69" t="s">
        <v>30</v>
      </c>
      <c r="H1" s="69" t="s">
        <v>77</v>
      </c>
      <c r="I1" s="105" t="s">
        <v>31</v>
      </c>
      <c r="J1" s="102" t="s">
        <v>100</v>
      </c>
      <c r="K1" s="69" t="s">
        <v>83</v>
      </c>
      <c r="L1" s="102" t="s">
        <v>88</v>
      </c>
      <c r="M1" s="69" t="s">
        <v>89</v>
      </c>
    </row>
    <row r="2" spans="1:48" s="87" customFormat="1" ht="16.5">
      <c r="A2" s="54" t="s">
        <v>73</v>
      </c>
      <c r="B2" s="55">
        <f>Tore!C2</f>
        <v>39</v>
      </c>
      <c r="C2" s="56">
        <v>21</v>
      </c>
      <c r="D2" s="57">
        <f t="shared" ref="D2:D19" si="0">C2/B2*100</f>
        <v>53.846153846153847</v>
      </c>
      <c r="E2" s="56">
        <v>0</v>
      </c>
      <c r="F2" s="75">
        <f t="shared" ref="F2:F48" si="1">E2/B2*100</f>
        <v>0</v>
      </c>
      <c r="G2" s="56">
        <f t="shared" ref="G2:G48" si="2">B2-C2-E2</f>
        <v>18</v>
      </c>
      <c r="H2" s="75">
        <f t="shared" ref="H2:H48" si="3">G2/B2*100</f>
        <v>46.153846153846153</v>
      </c>
      <c r="I2" s="106">
        <f t="shared" ref="I2:I48" si="4">C2-G2</f>
        <v>3</v>
      </c>
      <c r="J2" s="103">
        <f t="shared" ref="J2:J19" si="5">(C2*3)+E2</f>
        <v>63</v>
      </c>
      <c r="K2" s="86">
        <f t="shared" ref="K2:K18" si="6">L2-M2</f>
        <v>4</v>
      </c>
      <c r="L2" s="103">
        <v>327</v>
      </c>
      <c r="M2" s="101">
        <v>323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s="87" customFormat="1" ht="16.5">
      <c r="A3" s="54" t="s">
        <v>304</v>
      </c>
      <c r="B3" s="55">
        <f>Tore!C3</f>
        <v>4</v>
      </c>
      <c r="C3" s="56">
        <v>1</v>
      </c>
      <c r="D3" s="57">
        <f t="shared" ref="D3" si="7">C3/B3*100</f>
        <v>25</v>
      </c>
      <c r="E3" s="56">
        <v>0</v>
      </c>
      <c r="F3" s="75">
        <f t="shared" ref="F3" si="8">E3/B3*100</f>
        <v>0</v>
      </c>
      <c r="G3" s="56">
        <f t="shared" ref="G3" si="9">B3-C3-E3</f>
        <v>3</v>
      </c>
      <c r="H3" s="75">
        <f t="shared" ref="H3" si="10">G3/B3*100</f>
        <v>75</v>
      </c>
      <c r="I3" s="106">
        <f t="shared" ref="I3" si="11">C3-G3</f>
        <v>-2</v>
      </c>
      <c r="J3" s="103">
        <f t="shared" ref="J3" si="12">(C3*3)+E3</f>
        <v>3</v>
      </c>
      <c r="K3" s="86">
        <f t="shared" ref="K3" si="13">L3-M3</f>
        <v>-8</v>
      </c>
      <c r="L3" s="103">
        <v>33</v>
      </c>
      <c r="M3" s="101">
        <v>41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s="87" customFormat="1" ht="16.5">
      <c r="A4" s="54" t="s">
        <v>254</v>
      </c>
      <c r="B4" s="55">
        <f>Tore!C4</f>
        <v>5</v>
      </c>
      <c r="C4" s="56">
        <v>4</v>
      </c>
      <c r="D4" s="57">
        <f t="shared" ref="D4" si="14">C4/B4*100</f>
        <v>80</v>
      </c>
      <c r="E4" s="56">
        <v>0</v>
      </c>
      <c r="F4" s="75">
        <f t="shared" ref="F4" si="15">E4/B4*100</f>
        <v>0</v>
      </c>
      <c r="G4" s="56">
        <f t="shared" ref="G4" si="16">B4-C4-E4</f>
        <v>1</v>
      </c>
      <c r="H4" s="75">
        <f t="shared" ref="H4" si="17">G4/B4*100</f>
        <v>20</v>
      </c>
      <c r="I4" s="106">
        <f t="shared" ref="I4" si="18">C4-G4</f>
        <v>3</v>
      </c>
      <c r="J4" s="103">
        <f t="shared" ref="J4" si="19">(C4*3)+E4</f>
        <v>12</v>
      </c>
      <c r="K4" s="86">
        <f t="shared" ref="K4" si="20">L4-M4</f>
        <v>5</v>
      </c>
      <c r="L4" s="103">
        <v>39</v>
      </c>
      <c r="M4" s="101">
        <v>34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s="87" customFormat="1" ht="16.5">
      <c r="A5" s="54" t="s">
        <v>182</v>
      </c>
      <c r="B5" s="55">
        <f>Tore!C5</f>
        <v>2</v>
      </c>
      <c r="C5" s="56">
        <v>1</v>
      </c>
      <c r="D5" s="57">
        <f t="shared" ref="D5:D6" si="21">C5/B5*100</f>
        <v>50</v>
      </c>
      <c r="E5" s="56">
        <v>0</v>
      </c>
      <c r="F5" s="75">
        <f t="shared" ref="F5:F6" si="22">E5/B5*100</f>
        <v>0</v>
      </c>
      <c r="G5" s="56">
        <f t="shared" ref="G5:G6" si="23">B5-C5-E5</f>
        <v>1</v>
      </c>
      <c r="H5" s="75">
        <f t="shared" ref="H5:H6" si="24">G5/B5*100</f>
        <v>50</v>
      </c>
      <c r="I5" s="106">
        <f t="shared" ref="I5:I6" si="25">C5-G5</f>
        <v>0</v>
      </c>
      <c r="J5" s="103">
        <f t="shared" ref="J5:J6" si="26">(C5*3)+E5</f>
        <v>3</v>
      </c>
      <c r="K5" s="86">
        <f t="shared" ref="K5:K6" si="27">L5-M5</f>
        <v>0</v>
      </c>
      <c r="L5" s="103">
        <v>18</v>
      </c>
      <c r="M5" s="101">
        <v>18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87" customFormat="1" ht="16.5">
      <c r="A6" s="54" t="s">
        <v>183</v>
      </c>
      <c r="B6" s="55">
        <f>Tore!C6</f>
        <v>3</v>
      </c>
      <c r="C6" s="56">
        <v>2</v>
      </c>
      <c r="D6" s="57">
        <f t="shared" si="21"/>
        <v>66.666666666666657</v>
      </c>
      <c r="E6" s="56">
        <v>0</v>
      </c>
      <c r="F6" s="75">
        <f t="shared" si="22"/>
        <v>0</v>
      </c>
      <c r="G6" s="56">
        <f t="shared" si="23"/>
        <v>1</v>
      </c>
      <c r="H6" s="75">
        <f t="shared" si="24"/>
        <v>33.333333333333329</v>
      </c>
      <c r="I6" s="106">
        <f t="shared" si="25"/>
        <v>1</v>
      </c>
      <c r="J6" s="103">
        <f t="shared" si="26"/>
        <v>6</v>
      </c>
      <c r="K6" s="86">
        <f t="shared" si="27"/>
        <v>2</v>
      </c>
      <c r="L6" s="103">
        <v>32</v>
      </c>
      <c r="M6" s="101">
        <v>30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87" customFormat="1" ht="16.5">
      <c r="A7" s="54" t="s">
        <v>325</v>
      </c>
      <c r="B7" s="55">
        <f>Tore!C7</f>
        <v>9</v>
      </c>
      <c r="C7" s="56">
        <v>3</v>
      </c>
      <c r="D7" s="57">
        <f t="shared" ref="D7" si="28">C7/B7*100</f>
        <v>33.333333333333329</v>
      </c>
      <c r="E7" s="56">
        <v>0</v>
      </c>
      <c r="F7" s="75">
        <f t="shared" ref="F7" si="29">E7/B7*100</f>
        <v>0</v>
      </c>
      <c r="G7" s="56">
        <f t="shared" ref="G7" si="30">B7-C7-E7</f>
        <v>6</v>
      </c>
      <c r="H7" s="75">
        <f t="shared" ref="H7" si="31">G7/B7*100</f>
        <v>66.666666666666657</v>
      </c>
      <c r="I7" s="106">
        <f t="shared" ref="I7" si="32">C7-G7</f>
        <v>-3</v>
      </c>
      <c r="J7" s="103">
        <f t="shared" ref="J7" si="33">(C7*3)+E7</f>
        <v>9</v>
      </c>
      <c r="K7" s="86">
        <f t="shared" ref="K7" si="34">L7-M7</f>
        <v>3</v>
      </c>
      <c r="L7" s="103">
        <v>56</v>
      </c>
      <c r="M7" s="101">
        <v>53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s="87" customFormat="1" ht="16.5">
      <c r="A8" s="54" t="s">
        <v>195</v>
      </c>
      <c r="B8" s="55">
        <f>Tore!C8</f>
        <v>35</v>
      </c>
      <c r="C8" s="56">
        <v>18</v>
      </c>
      <c r="D8" s="57">
        <f t="shared" ref="D8" si="35">C8/B8*100</f>
        <v>51.428571428571423</v>
      </c>
      <c r="E8" s="56">
        <v>0</v>
      </c>
      <c r="F8" s="75">
        <f t="shared" ref="F8" si="36">E8/B8*100</f>
        <v>0</v>
      </c>
      <c r="G8" s="56">
        <f t="shared" ref="G8" si="37">B8-C8-E8</f>
        <v>17</v>
      </c>
      <c r="H8" s="75">
        <f t="shared" ref="H8" si="38">G8/B8*100</f>
        <v>48.571428571428569</v>
      </c>
      <c r="I8" s="106">
        <f t="shared" ref="I8" si="39">C8-G8</f>
        <v>1</v>
      </c>
      <c r="J8" s="103">
        <f t="shared" ref="J8" si="40">(C8*3)+E8</f>
        <v>54</v>
      </c>
      <c r="K8" s="86">
        <f t="shared" ref="K8" si="41">L8-M8</f>
        <v>-5</v>
      </c>
      <c r="L8" s="103">
        <v>280</v>
      </c>
      <c r="M8" s="101">
        <v>285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s="87" customFormat="1" ht="16.5">
      <c r="A9" s="54" t="s">
        <v>271</v>
      </c>
      <c r="B9" s="55">
        <f>Tore!C9</f>
        <v>21</v>
      </c>
      <c r="C9" s="56">
        <v>10</v>
      </c>
      <c r="D9" s="57">
        <f t="shared" ref="D9" si="42">C9/B9*100</f>
        <v>47.619047619047613</v>
      </c>
      <c r="E9" s="56">
        <v>0</v>
      </c>
      <c r="F9" s="75">
        <f t="shared" ref="F9" si="43">E9/B9*100</f>
        <v>0</v>
      </c>
      <c r="G9" s="56">
        <f t="shared" ref="G9" si="44">B9-C9-E9</f>
        <v>11</v>
      </c>
      <c r="H9" s="75">
        <f t="shared" ref="H9" si="45">G9/B9*100</f>
        <v>52.380952380952387</v>
      </c>
      <c r="I9" s="106">
        <f t="shared" ref="I9" si="46">C9-G9</f>
        <v>-1</v>
      </c>
      <c r="J9" s="103">
        <f t="shared" ref="J9" si="47">(C9*3)+E9</f>
        <v>30</v>
      </c>
      <c r="K9" s="86">
        <f t="shared" ref="K9" si="48">L9-M9</f>
        <v>-3</v>
      </c>
      <c r="L9" s="103">
        <v>179</v>
      </c>
      <c r="M9" s="101">
        <v>182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s="87" customFormat="1" ht="16.5">
      <c r="A10" s="54" t="s">
        <v>86</v>
      </c>
      <c r="B10" s="55">
        <f>Tore!C10</f>
        <v>9</v>
      </c>
      <c r="C10" s="56">
        <v>7</v>
      </c>
      <c r="D10" s="57">
        <f t="shared" si="0"/>
        <v>77.777777777777786</v>
      </c>
      <c r="E10" s="56">
        <v>0</v>
      </c>
      <c r="F10" s="75">
        <f t="shared" si="1"/>
        <v>0</v>
      </c>
      <c r="G10" s="56">
        <f t="shared" si="2"/>
        <v>2</v>
      </c>
      <c r="H10" s="75">
        <f t="shared" si="3"/>
        <v>22.222222222222221</v>
      </c>
      <c r="I10" s="106">
        <f t="shared" si="4"/>
        <v>5</v>
      </c>
      <c r="J10" s="103">
        <f t="shared" si="5"/>
        <v>21</v>
      </c>
      <c r="K10" s="86">
        <f t="shared" si="6"/>
        <v>22</v>
      </c>
      <c r="L10" s="103">
        <v>89</v>
      </c>
      <c r="M10" s="101">
        <v>67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8" s="87" customFormat="1" ht="16.5">
      <c r="A11" s="54" t="s">
        <v>91</v>
      </c>
      <c r="B11" s="55">
        <f>Tore!C11</f>
        <v>37</v>
      </c>
      <c r="C11" s="56">
        <v>23</v>
      </c>
      <c r="D11" s="57">
        <f t="shared" si="0"/>
        <v>62.162162162162161</v>
      </c>
      <c r="E11" s="56">
        <v>0</v>
      </c>
      <c r="F11" s="75">
        <f>E11/B11*100</f>
        <v>0</v>
      </c>
      <c r="G11" s="56">
        <f>B11-C11-E11</f>
        <v>14</v>
      </c>
      <c r="H11" s="75">
        <f>G11/B11*100</f>
        <v>37.837837837837839</v>
      </c>
      <c r="I11" s="106">
        <f t="shared" si="4"/>
        <v>9</v>
      </c>
      <c r="J11" s="103">
        <f t="shared" si="5"/>
        <v>69</v>
      </c>
      <c r="K11" s="86">
        <f t="shared" si="6"/>
        <v>39</v>
      </c>
      <c r="L11" s="103">
        <v>345</v>
      </c>
      <c r="M11" s="101">
        <v>306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s="87" customFormat="1" ht="16.5">
      <c r="A12" s="54" t="s">
        <v>78</v>
      </c>
      <c r="B12" s="55">
        <f>Tore!C12</f>
        <v>45</v>
      </c>
      <c r="C12" s="56">
        <v>22</v>
      </c>
      <c r="D12" s="57">
        <f t="shared" si="0"/>
        <v>48.888888888888886</v>
      </c>
      <c r="E12" s="56">
        <v>0</v>
      </c>
      <c r="F12" s="75">
        <f t="shared" si="1"/>
        <v>0</v>
      </c>
      <c r="G12" s="56">
        <f t="shared" si="2"/>
        <v>23</v>
      </c>
      <c r="H12" s="75">
        <f t="shared" si="3"/>
        <v>51.111111111111107</v>
      </c>
      <c r="I12" s="106">
        <f t="shared" si="4"/>
        <v>-1</v>
      </c>
      <c r="J12" s="103">
        <f t="shared" si="5"/>
        <v>66</v>
      </c>
      <c r="K12" s="86">
        <f t="shared" si="6"/>
        <v>-17</v>
      </c>
      <c r="L12" s="103">
        <v>403</v>
      </c>
      <c r="M12" s="101">
        <v>420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</row>
    <row r="13" spans="1:48" s="87" customFormat="1" ht="16.5">
      <c r="A13" s="54" t="s">
        <v>193</v>
      </c>
      <c r="B13" s="55">
        <f>Tore!C13</f>
        <v>17</v>
      </c>
      <c r="C13" s="56">
        <v>8</v>
      </c>
      <c r="D13" s="57">
        <f t="shared" si="0"/>
        <v>47.058823529411761</v>
      </c>
      <c r="E13" s="56">
        <v>0</v>
      </c>
      <c r="F13" s="75">
        <f t="shared" si="1"/>
        <v>0</v>
      </c>
      <c r="G13" s="56">
        <f t="shared" si="2"/>
        <v>9</v>
      </c>
      <c r="H13" s="75">
        <f t="shared" si="3"/>
        <v>52.941176470588239</v>
      </c>
      <c r="I13" s="106">
        <f t="shared" si="4"/>
        <v>-1</v>
      </c>
      <c r="J13" s="103">
        <f t="shared" si="5"/>
        <v>24</v>
      </c>
      <c r="K13" s="86">
        <f t="shared" si="6"/>
        <v>-16</v>
      </c>
      <c r="L13" s="103">
        <v>142</v>
      </c>
      <c r="M13" s="101">
        <v>158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48" s="87" customFormat="1" ht="16.5">
      <c r="A14" s="54" t="s">
        <v>125</v>
      </c>
      <c r="B14" s="55">
        <f>Tore!C14</f>
        <v>6</v>
      </c>
      <c r="C14" s="56">
        <v>4</v>
      </c>
      <c r="D14" s="57">
        <f t="shared" si="0"/>
        <v>66.666666666666657</v>
      </c>
      <c r="E14" s="56">
        <v>0</v>
      </c>
      <c r="F14" s="75">
        <f t="shared" si="1"/>
        <v>0</v>
      </c>
      <c r="G14" s="56">
        <f t="shared" si="2"/>
        <v>2</v>
      </c>
      <c r="H14" s="75">
        <f t="shared" si="3"/>
        <v>33.333333333333329</v>
      </c>
      <c r="I14" s="106">
        <f t="shared" si="4"/>
        <v>2</v>
      </c>
      <c r="J14" s="103">
        <f t="shared" si="5"/>
        <v>12</v>
      </c>
      <c r="K14" s="86">
        <f t="shared" si="6"/>
        <v>10</v>
      </c>
      <c r="L14" s="103">
        <v>61</v>
      </c>
      <c r="M14" s="101">
        <v>51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s="87" customFormat="1" ht="16.5">
      <c r="A15" s="54" t="s">
        <v>175</v>
      </c>
      <c r="B15" s="55">
        <f>Tore!C15</f>
        <v>23</v>
      </c>
      <c r="C15" s="56">
        <v>11</v>
      </c>
      <c r="D15" s="57">
        <f t="shared" ref="D15" si="49">C15/B15*100</f>
        <v>47.826086956521742</v>
      </c>
      <c r="E15" s="56">
        <v>0</v>
      </c>
      <c r="F15" s="75">
        <f t="shared" ref="F15" si="50">E15/B15*100</f>
        <v>0</v>
      </c>
      <c r="G15" s="56">
        <f t="shared" ref="G15" si="51">B15-C15-E15</f>
        <v>12</v>
      </c>
      <c r="H15" s="75">
        <f t="shared" ref="H15" si="52">G15/B15*100</f>
        <v>52.173913043478258</v>
      </c>
      <c r="I15" s="106">
        <f t="shared" ref="I15" si="53">C15-G15</f>
        <v>-1</v>
      </c>
      <c r="J15" s="103">
        <f t="shared" ref="J15" si="54">(C15*3)+E15</f>
        <v>33</v>
      </c>
      <c r="K15" s="86">
        <f t="shared" ref="K15" si="55">L15-M15</f>
        <v>-2</v>
      </c>
      <c r="L15" s="103">
        <v>206</v>
      </c>
      <c r="M15" s="101">
        <v>208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</row>
    <row r="16" spans="1:48" s="87" customFormat="1" ht="16.5">
      <c r="A16" s="151" t="s">
        <v>335</v>
      </c>
      <c r="B16" s="55">
        <f>Tore!C16</f>
        <v>2</v>
      </c>
      <c r="C16" s="56">
        <v>1</v>
      </c>
      <c r="D16" s="57">
        <f t="shared" ref="D16" si="56">C16/B16*100</f>
        <v>50</v>
      </c>
      <c r="E16" s="56">
        <v>0</v>
      </c>
      <c r="F16" s="75">
        <f t="shared" ref="F16" si="57">E16/B16*100</f>
        <v>0</v>
      </c>
      <c r="G16" s="56">
        <f t="shared" ref="G16" si="58">B16-C16-E16</f>
        <v>1</v>
      </c>
      <c r="H16" s="75">
        <f t="shared" ref="H16" si="59">G16/B16*100</f>
        <v>50</v>
      </c>
      <c r="I16" s="106">
        <f t="shared" ref="I16" si="60">C16-G16</f>
        <v>0</v>
      </c>
      <c r="J16" s="103">
        <f t="shared" ref="J16" si="61">(C16*3)+E16</f>
        <v>3</v>
      </c>
      <c r="K16" s="86">
        <f t="shared" ref="K16" si="62">L16-M16</f>
        <v>-1</v>
      </c>
      <c r="L16" s="103">
        <v>16</v>
      </c>
      <c r="M16" s="101">
        <v>17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</row>
    <row r="17" spans="1:48" s="87" customFormat="1" ht="16.5">
      <c r="A17" s="54" t="s">
        <v>126</v>
      </c>
      <c r="B17" s="55">
        <f>Tore!C17</f>
        <v>7</v>
      </c>
      <c r="C17" s="56">
        <v>4</v>
      </c>
      <c r="D17" s="57">
        <f t="shared" ref="D17:D18" si="63">C17/B17*100</f>
        <v>57.142857142857139</v>
      </c>
      <c r="E17" s="56">
        <v>0</v>
      </c>
      <c r="F17" s="75">
        <f t="shared" ref="F17:F18" si="64">E17/B17*100</f>
        <v>0</v>
      </c>
      <c r="G17" s="56">
        <f t="shared" ref="G17:G18" si="65">B17-C17-E17</f>
        <v>3</v>
      </c>
      <c r="H17" s="75">
        <f t="shared" ref="H17:H18" si="66">G17/B17*100</f>
        <v>42.857142857142854</v>
      </c>
      <c r="I17" s="106">
        <f t="shared" ref="I17:I18" si="67">C17-G17</f>
        <v>1</v>
      </c>
      <c r="J17" s="103">
        <f t="shared" si="5"/>
        <v>12</v>
      </c>
      <c r="K17" s="86">
        <f t="shared" si="6"/>
        <v>2</v>
      </c>
      <c r="L17" s="103">
        <v>67</v>
      </c>
      <c r="M17" s="101">
        <v>65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</row>
    <row r="18" spans="1:48" s="87" customFormat="1" ht="16.5">
      <c r="A18" s="54" t="s">
        <v>194</v>
      </c>
      <c r="B18" s="55">
        <f>Tore!C18</f>
        <v>30</v>
      </c>
      <c r="C18" s="56">
        <v>18</v>
      </c>
      <c r="D18" s="57">
        <f t="shared" si="63"/>
        <v>60</v>
      </c>
      <c r="E18" s="56">
        <v>0</v>
      </c>
      <c r="F18" s="75">
        <f t="shared" si="64"/>
        <v>0</v>
      </c>
      <c r="G18" s="56">
        <f t="shared" si="65"/>
        <v>12</v>
      </c>
      <c r="H18" s="75">
        <f t="shared" si="66"/>
        <v>40</v>
      </c>
      <c r="I18" s="106">
        <f t="shared" si="67"/>
        <v>6</v>
      </c>
      <c r="J18" s="103">
        <f t="shared" si="5"/>
        <v>54</v>
      </c>
      <c r="K18" s="86">
        <f t="shared" si="6"/>
        <v>19</v>
      </c>
      <c r="L18" s="103">
        <v>262</v>
      </c>
      <c r="M18" s="101">
        <v>243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 s="87" customFormat="1" ht="16.5">
      <c r="A19" s="54" t="s">
        <v>80</v>
      </c>
      <c r="B19" s="55">
        <f>Tore!C19</f>
        <v>14</v>
      </c>
      <c r="C19" s="56">
        <v>7</v>
      </c>
      <c r="D19" s="57">
        <f t="shared" si="0"/>
        <v>50</v>
      </c>
      <c r="E19" s="56">
        <v>0</v>
      </c>
      <c r="F19" s="75">
        <f t="shared" si="1"/>
        <v>0</v>
      </c>
      <c r="G19" s="56">
        <f t="shared" si="2"/>
        <v>7</v>
      </c>
      <c r="H19" s="75">
        <f t="shared" si="3"/>
        <v>50</v>
      </c>
      <c r="I19" s="106">
        <f t="shared" si="4"/>
        <v>0</v>
      </c>
      <c r="J19" s="103">
        <f t="shared" si="5"/>
        <v>21</v>
      </c>
      <c r="K19" s="86">
        <f t="shared" ref="K19:K37" si="68">L19-M19</f>
        <v>9</v>
      </c>
      <c r="L19" s="103">
        <v>126</v>
      </c>
      <c r="M19" s="101">
        <v>117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</row>
    <row r="20" spans="1:48" s="87" customFormat="1" ht="16.5">
      <c r="A20" s="54" t="s">
        <v>87</v>
      </c>
      <c r="B20" s="55">
        <f>Tore!C20</f>
        <v>45</v>
      </c>
      <c r="C20" s="56">
        <v>25</v>
      </c>
      <c r="D20" s="57">
        <f t="shared" ref="D20:D48" si="69">C20/B20*100</f>
        <v>55.555555555555557</v>
      </c>
      <c r="E20" s="56">
        <v>0</v>
      </c>
      <c r="F20" s="75">
        <f t="shared" si="1"/>
        <v>0</v>
      </c>
      <c r="G20" s="56">
        <f t="shared" si="2"/>
        <v>20</v>
      </c>
      <c r="H20" s="75">
        <f t="shared" si="3"/>
        <v>44.444444444444443</v>
      </c>
      <c r="I20" s="106">
        <f t="shared" si="4"/>
        <v>5</v>
      </c>
      <c r="J20" s="103">
        <f t="shared" ref="J20:J48" si="70">(C20*3)+E20</f>
        <v>75</v>
      </c>
      <c r="K20" s="86">
        <f t="shared" si="68"/>
        <v>32</v>
      </c>
      <c r="L20" s="103">
        <v>392</v>
      </c>
      <c r="M20" s="101">
        <v>360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</row>
    <row r="21" spans="1:48" s="87" customFormat="1" ht="16.5">
      <c r="A21" s="54" t="s">
        <v>85</v>
      </c>
      <c r="B21" s="55">
        <f>Tore!C21</f>
        <v>25</v>
      </c>
      <c r="C21" s="56">
        <v>11</v>
      </c>
      <c r="D21" s="57">
        <f t="shared" si="69"/>
        <v>44</v>
      </c>
      <c r="E21" s="56">
        <v>0</v>
      </c>
      <c r="F21" s="75">
        <f t="shared" si="1"/>
        <v>0</v>
      </c>
      <c r="G21" s="56">
        <f t="shared" si="2"/>
        <v>14</v>
      </c>
      <c r="H21" s="75">
        <f t="shared" si="3"/>
        <v>56.000000000000007</v>
      </c>
      <c r="I21" s="106">
        <f t="shared" si="4"/>
        <v>-3</v>
      </c>
      <c r="J21" s="103">
        <f t="shared" si="70"/>
        <v>33</v>
      </c>
      <c r="K21" s="86">
        <f t="shared" si="68"/>
        <v>-23</v>
      </c>
      <c r="L21" s="103">
        <v>194</v>
      </c>
      <c r="M21" s="101">
        <v>217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</row>
    <row r="22" spans="1:48" s="87" customFormat="1" ht="16.5">
      <c r="A22" s="54" t="s">
        <v>324</v>
      </c>
      <c r="B22" s="55">
        <f>Tore!C22</f>
        <v>7</v>
      </c>
      <c r="C22" s="56">
        <v>3</v>
      </c>
      <c r="D22" s="57">
        <f t="shared" ref="D22" si="71">C22/B22*100</f>
        <v>42.857142857142854</v>
      </c>
      <c r="E22" s="56">
        <v>0</v>
      </c>
      <c r="F22" s="75">
        <f t="shared" ref="F22" si="72">E22/B22*100</f>
        <v>0</v>
      </c>
      <c r="G22" s="56">
        <f t="shared" ref="G22" si="73">B22-C22-E22</f>
        <v>4</v>
      </c>
      <c r="H22" s="75">
        <f t="shared" ref="H22" si="74">G22/B22*100</f>
        <v>57.142857142857139</v>
      </c>
      <c r="I22" s="106">
        <f t="shared" ref="I22" si="75">C22-G22</f>
        <v>-1</v>
      </c>
      <c r="J22" s="103">
        <f t="shared" ref="J22" si="76">(C22*3)+E22</f>
        <v>9</v>
      </c>
      <c r="K22" s="86">
        <f t="shared" ref="K22" si="77">L22-M22</f>
        <v>6</v>
      </c>
      <c r="L22" s="103">
        <v>46</v>
      </c>
      <c r="M22" s="101">
        <v>40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</row>
    <row r="23" spans="1:48" s="87" customFormat="1" ht="16.5">
      <c r="A23" s="54" t="s">
        <v>96</v>
      </c>
      <c r="B23" s="55">
        <f>Tore!C23</f>
        <v>15</v>
      </c>
      <c r="C23" s="56">
        <v>8</v>
      </c>
      <c r="D23" s="57">
        <f t="shared" si="69"/>
        <v>53.333333333333336</v>
      </c>
      <c r="E23" s="56">
        <v>0</v>
      </c>
      <c r="F23" s="75">
        <f t="shared" si="1"/>
        <v>0</v>
      </c>
      <c r="G23" s="56">
        <f t="shared" si="2"/>
        <v>7</v>
      </c>
      <c r="H23" s="75">
        <f t="shared" si="3"/>
        <v>46.666666666666664</v>
      </c>
      <c r="I23" s="106">
        <f t="shared" si="4"/>
        <v>1</v>
      </c>
      <c r="J23" s="103">
        <f t="shared" si="70"/>
        <v>24</v>
      </c>
      <c r="K23" s="86">
        <f t="shared" si="68"/>
        <v>11</v>
      </c>
      <c r="L23" s="103">
        <v>117</v>
      </c>
      <c r="M23" s="101">
        <v>106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</row>
    <row r="24" spans="1:48" s="87" customFormat="1" ht="16.5">
      <c r="A24" s="54" t="s">
        <v>272</v>
      </c>
      <c r="B24" s="55">
        <f>Tore!C24</f>
        <v>12</v>
      </c>
      <c r="C24" s="56">
        <v>4</v>
      </c>
      <c r="D24" s="57">
        <f t="shared" ref="D24" si="78">C24/B24*100</f>
        <v>33.333333333333329</v>
      </c>
      <c r="E24" s="56">
        <v>0</v>
      </c>
      <c r="F24" s="75">
        <f t="shared" ref="F24" si="79">E24/B24*100</f>
        <v>0</v>
      </c>
      <c r="G24" s="56">
        <f t="shared" ref="G24" si="80">B24-C24-E24</f>
        <v>8</v>
      </c>
      <c r="H24" s="75">
        <f t="shared" ref="H24" si="81">G24/B24*100</f>
        <v>66.666666666666657</v>
      </c>
      <c r="I24" s="106">
        <f t="shared" ref="I24" si="82">C24-G24</f>
        <v>-4</v>
      </c>
      <c r="J24" s="103">
        <f t="shared" ref="J24" si="83">(C24*3)+E24</f>
        <v>12</v>
      </c>
      <c r="K24" s="86">
        <f t="shared" ref="K24" si="84">L24-M24</f>
        <v>-22</v>
      </c>
      <c r="L24" s="103">
        <v>118</v>
      </c>
      <c r="M24" s="101">
        <v>140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</row>
    <row r="25" spans="1:48" s="87" customFormat="1" ht="16.5">
      <c r="A25" s="54" t="s">
        <v>213</v>
      </c>
      <c r="B25" s="55">
        <f>Tore!C25</f>
        <v>9</v>
      </c>
      <c r="C25" s="56">
        <v>2</v>
      </c>
      <c r="D25" s="57">
        <f t="shared" ref="D25" si="85">C25/B25*100</f>
        <v>22.222222222222221</v>
      </c>
      <c r="E25" s="56">
        <v>0</v>
      </c>
      <c r="F25" s="75">
        <f t="shared" ref="F25" si="86">E25/B25*100</f>
        <v>0</v>
      </c>
      <c r="G25" s="56">
        <f t="shared" ref="G25" si="87">B25-C25-E25</f>
        <v>7</v>
      </c>
      <c r="H25" s="75">
        <f t="shared" ref="H25" si="88">G25/B25*100</f>
        <v>77.777777777777786</v>
      </c>
      <c r="I25" s="106">
        <f t="shared" ref="I25" si="89">C25-G25</f>
        <v>-5</v>
      </c>
      <c r="J25" s="103">
        <f t="shared" ref="J25" si="90">(C25*3)+E25</f>
        <v>6</v>
      </c>
      <c r="K25" s="86">
        <f t="shared" ref="K25" si="91">L25-M25</f>
        <v>-15</v>
      </c>
      <c r="L25" s="103">
        <v>71</v>
      </c>
      <c r="M25" s="101">
        <v>86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s="87" customFormat="1" ht="16.5">
      <c r="A26" s="54" t="s">
        <v>260</v>
      </c>
      <c r="B26" s="55">
        <f>Tore!C26</f>
        <v>6</v>
      </c>
      <c r="C26" s="56">
        <v>2</v>
      </c>
      <c r="D26" s="57">
        <f t="shared" ref="D26" si="92">C26/B26*100</f>
        <v>33.333333333333329</v>
      </c>
      <c r="E26" s="56">
        <v>0</v>
      </c>
      <c r="F26" s="75">
        <f t="shared" ref="F26" si="93">E26/B26*100</f>
        <v>0</v>
      </c>
      <c r="G26" s="56">
        <f t="shared" ref="G26" si="94">B26-C26-E26</f>
        <v>4</v>
      </c>
      <c r="H26" s="75">
        <f t="shared" ref="H26" si="95">G26/B26*100</f>
        <v>66.666666666666657</v>
      </c>
      <c r="I26" s="106">
        <f t="shared" ref="I26" si="96">C26-G26</f>
        <v>-2</v>
      </c>
      <c r="J26" s="103">
        <f t="shared" ref="J26" si="97">(C26*3)+E26</f>
        <v>6</v>
      </c>
      <c r="K26" s="86">
        <f t="shared" ref="K26" si="98">L26-M26</f>
        <v>-12</v>
      </c>
      <c r="L26" s="103">
        <v>42</v>
      </c>
      <c r="M26" s="101">
        <v>54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</row>
    <row r="27" spans="1:48" s="87" customFormat="1" ht="16.5">
      <c r="A27" s="54" t="s">
        <v>124</v>
      </c>
      <c r="B27" s="55">
        <f>Tore!C27</f>
        <v>12</v>
      </c>
      <c r="C27" s="56">
        <v>8</v>
      </c>
      <c r="D27" s="57">
        <f t="shared" si="69"/>
        <v>66.666666666666657</v>
      </c>
      <c r="E27" s="56">
        <v>0</v>
      </c>
      <c r="F27" s="75">
        <f t="shared" si="1"/>
        <v>0</v>
      </c>
      <c r="G27" s="56">
        <f t="shared" si="2"/>
        <v>4</v>
      </c>
      <c r="H27" s="75">
        <f t="shared" si="3"/>
        <v>33.333333333333329</v>
      </c>
      <c r="I27" s="106">
        <f t="shared" si="4"/>
        <v>4</v>
      </c>
      <c r="J27" s="103">
        <f t="shared" si="70"/>
        <v>24</v>
      </c>
      <c r="K27" s="86">
        <f t="shared" si="68"/>
        <v>2</v>
      </c>
      <c r="L27" s="103">
        <v>98</v>
      </c>
      <c r="M27" s="101">
        <v>96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</row>
    <row r="28" spans="1:48" s="87" customFormat="1" ht="16.5">
      <c r="A28" s="54" t="s">
        <v>204</v>
      </c>
      <c r="B28" s="55">
        <f>Tore!C28</f>
        <v>4</v>
      </c>
      <c r="C28" s="56">
        <v>1</v>
      </c>
      <c r="D28" s="57">
        <f t="shared" ref="D28:D30" si="99">C28/B28*100</f>
        <v>25</v>
      </c>
      <c r="E28" s="56">
        <v>0</v>
      </c>
      <c r="F28" s="75">
        <f t="shared" ref="F28:F30" si="100">E28/B28*100</f>
        <v>0</v>
      </c>
      <c r="G28" s="56">
        <f t="shared" ref="G28:G30" si="101">B28-C28-E28</f>
        <v>3</v>
      </c>
      <c r="H28" s="75">
        <f t="shared" ref="H28:H30" si="102">G28/B28*100</f>
        <v>75</v>
      </c>
      <c r="I28" s="106">
        <f t="shared" ref="I28:I30" si="103">C28-G28</f>
        <v>-2</v>
      </c>
      <c r="J28" s="103">
        <f t="shared" ref="J28:J30" si="104">(C28*3)+E28</f>
        <v>3</v>
      </c>
      <c r="K28" s="86">
        <f t="shared" ref="K28:K30" si="105">L28-M28</f>
        <v>0</v>
      </c>
      <c r="L28" s="103">
        <v>36</v>
      </c>
      <c r="M28" s="101">
        <v>36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s="87" customFormat="1" ht="16.5">
      <c r="A29" s="54" t="s">
        <v>363</v>
      </c>
      <c r="B29" s="55">
        <f>Tore!C29</f>
        <v>2</v>
      </c>
      <c r="C29" s="56">
        <v>2</v>
      </c>
      <c r="D29" s="57">
        <f t="shared" ref="D29" si="106">C29/B29*100</f>
        <v>100</v>
      </c>
      <c r="E29" s="56">
        <v>0</v>
      </c>
      <c r="F29" s="75">
        <f t="shared" ref="F29" si="107">E29/B29*100</f>
        <v>0</v>
      </c>
      <c r="G29" s="56">
        <f t="shared" ref="G29" si="108">B29-C29-E29</f>
        <v>0</v>
      </c>
      <c r="H29" s="75">
        <f t="shared" ref="H29" si="109">G29/B29*100</f>
        <v>0</v>
      </c>
      <c r="I29" s="106">
        <f t="shared" ref="I29" si="110">C29-G29</f>
        <v>2</v>
      </c>
      <c r="J29" s="103">
        <f t="shared" ref="J29" si="111">(C29*3)+E29</f>
        <v>6</v>
      </c>
      <c r="K29" s="86">
        <f t="shared" ref="K29" si="112">L29-M29</f>
        <v>4</v>
      </c>
      <c r="L29" s="103">
        <v>21</v>
      </c>
      <c r="M29" s="101">
        <v>17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</row>
    <row r="30" spans="1:48" s="87" customFormat="1" ht="16.5">
      <c r="A30" s="54" t="s">
        <v>205</v>
      </c>
      <c r="B30" s="55">
        <f>Tore!C30</f>
        <v>3</v>
      </c>
      <c r="C30" s="56">
        <v>2</v>
      </c>
      <c r="D30" s="57">
        <f t="shared" si="99"/>
        <v>66.666666666666657</v>
      </c>
      <c r="E30" s="56">
        <v>0</v>
      </c>
      <c r="F30" s="75">
        <f t="shared" si="100"/>
        <v>0</v>
      </c>
      <c r="G30" s="56">
        <f t="shared" si="101"/>
        <v>1</v>
      </c>
      <c r="H30" s="75">
        <f t="shared" si="102"/>
        <v>33.333333333333329</v>
      </c>
      <c r="I30" s="106">
        <f t="shared" si="103"/>
        <v>1</v>
      </c>
      <c r="J30" s="103">
        <f t="shared" si="104"/>
        <v>6</v>
      </c>
      <c r="K30" s="86">
        <f t="shared" si="105"/>
        <v>-2</v>
      </c>
      <c r="L30" s="103">
        <v>23</v>
      </c>
      <c r="M30" s="101">
        <v>25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48" s="87" customFormat="1" ht="16.5">
      <c r="A31" s="54" t="s">
        <v>230</v>
      </c>
      <c r="B31" s="55">
        <f>Tore!C31</f>
        <v>2</v>
      </c>
      <c r="C31" s="56">
        <v>0</v>
      </c>
      <c r="D31" s="57">
        <f t="shared" ref="D31" si="113">C31/B31*100</f>
        <v>0</v>
      </c>
      <c r="E31" s="56">
        <v>0</v>
      </c>
      <c r="F31" s="75">
        <f t="shared" ref="F31" si="114">E31/B31*100</f>
        <v>0</v>
      </c>
      <c r="G31" s="56">
        <f t="shared" ref="G31" si="115">B31-C31-E31</f>
        <v>2</v>
      </c>
      <c r="H31" s="75">
        <f t="shared" ref="H31" si="116">G31/B31*100</f>
        <v>100</v>
      </c>
      <c r="I31" s="106">
        <f t="shared" ref="I31" si="117">C31-G31</f>
        <v>-2</v>
      </c>
      <c r="J31" s="103">
        <f t="shared" ref="J31" si="118">(C31*3)+E31</f>
        <v>0</v>
      </c>
      <c r="K31" s="86">
        <f t="shared" ref="K31" si="119">L31-M31</f>
        <v>-9</v>
      </c>
      <c r="L31" s="103">
        <v>12</v>
      </c>
      <c r="M31" s="101">
        <v>21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</row>
    <row r="32" spans="1:48" s="87" customFormat="1" ht="16.5">
      <c r="A32" s="54" t="s">
        <v>317</v>
      </c>
      <c r="B32" s="55">
        <f>Tore!C32</f>
        <v>6</v>
      </c>
      <c r="C32" s="56">
        <v>2</v>
      </c>
      <c r="D32" s="57">
        <f t="shared" ref="D32" si="120">C32/B32*100</f>
        <v>33.333333333333329</v>
      </c>
      <c r="E32" s="56">
        <v>0</v>
      </c>
      <c r="F32" s="75">
        <f t="shared" ref="F32" si="121">E32/B32*100</f>
        <v>0</v>
      </c>
      <c r="G32" s="56">
        <f t="shared" ref="G32" si="122">B32-C32-E32</f>
        <v>4</v>
      </c>
      <c r="H32" s="75">
        <f t="shared" ref="H32" si="123">G32/B32*100</f>
        <v>66.666666666666657</v>
      </c>
      <c r="I32" s="106">
        <f t="shared" ref="I32" si="124">C32-G32</f>
        <v>-2</v>
      </c>
      <c r="J32" s="103">
        <f t="shared" ref="J32" si="125">(C32*3)+E32</f>
        <v>6</v>
      </c>
      <c r="K32" s="86">
        <f t="shared" ref="K32" si="126">L32-M32</f>
        <v>-7</v>
      </c>
      <c r="L32" s="103">
        <v>44</v>
      </c>
      <c r="M32" s="101">
        <v>51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48" s="87" customFormat="1" ht="16.5">
      <c r="A33" s="54" t="s">
        <v>159</v>
      </c>
      <c r="B33" s="55">
        <f>Tore!C33</f>
        <v>26</v>
      </c>
      <c r="C33" s="56">
        <v>10</v>
      </c>
      <c r="D33" s="57">
        <f t="shared" ref="D33" si="127">C33/B33*100</f>
        <v>38.461538461538467</v>
      </c>
      <c r="E33" s="56">
        <v>0</v>
      </c>
      <c r="F33" s="75">
        <f t="shared" ref="F33" si="128">E33/B33*100</f>
        <v>0</v>
      </c>
      <c r="G33" s="56">
        <f t="shared" ref="G33" si="129">B33-C33-E33</f>
        <v>16</v>
      </c>
      <c r="H33" s="75">
        <f t="shared" ref="H33" si="130">G33/B33*100</f>
        <v>61.53846153846154</v>
      </c>
      <c r="I33" s="106">
        <f t="shared" ref="I33" si="131">C33-G33</f>
        <v>-6</v>
      </c>
      <c r="J33" s="103">
        <f t="shared" ref="J33" si="132">(C33*3)+E33</f>
        <v>30</v>
      </c>
      <c r="K33" s="86">
        <f t="shared" ref="K33" si="133">L33-M33</f>
        <v>-38</v>
      </c>
      <c r="L33" s="103">
        <v>223</v>
      </c>
      <c r="M33" s="101">
        <v>261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48" s="87" customFormat="1" ht="16.5">
      <c r="A34" s="54" t="s">
        <v>372</v>
      </c>
      <c r="B34" s="55">
        <f>Tore!C34</f>
        <v>2</v>
      </c>
      <c r="C34" s="56">
        <v>0</v>
      </c>
      <c r="D34" s="57">
        <f t="shared" ref="D34" si="134">C34/B34*100</f>
        <v>0</v>
      </c>
      <c r="E34" s="56">
        <v>0</v>
      </c>
      <c r="F34" s="75">
        <f t="shared" ref="F34" si="135">E34/B34*100</f>
        <v>0</v>
      </c>
      <c r="G34" s="56">
        <f t="shared" ref="G34" si="136">B34-C34-E34</f>
        <v>2</v>
      </c>
      <c r="H34" s="75">
        <f t="shared" ref="H34" si="137">G34/B34*100</f>
        <v>100</v>
      </c>
      <c r="I34" s="106">
        <f t="shared" ref="I34" si="138">C34-G34</f>
        <v>-2</v>
      </c>
      <c r="J34" s="103">
        <f t="shared" ref="J34" si="139">(C34*3)+E34</f>
        <v>0</v>
      </c>
      <c r="K34" s="86">
        <f t="shared" ref="K34" si="140">L34-M34</f>
        <v>-7</v>
      </c>
      <c r="L34" s="103">
        <v>8</v>
      </c>
      <c r="M34" s="101">
        <v>15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48" s="87" customFormat="1" ht="16.5">
      <c r="A35" s="54" t="s">
        <v>90</v>
      </c>
      <c r="B35" s="55">
        <f>Tore!C35</f>
        <v>30</v>
      </c>
      <c r="C35" s="56">
        <v>19</v>
      </c>
      <c r="D35" s="57">
        <f t="shared" si="69"/>
        <v>63.333333333333329</v>
      </c>
      <c r="E35" s="56">
        <v>0</v>
      </c>
      <c r="F35" s="75">
        <f>E35/B35*100</f>
        <v>0</v>
      </c>
      <c r="G35" s="56">
        <f>B35-C35-E35</f>
        <v>11</v>
      </c>
      <c r="H35" s="75">
        <f>G35/B35*100</f>
        <v>36.666666666666664</v>
      </c>
      <c r="I35" s="106">
        <f t="shared" si="4"/>
        <v>8</v>
      </c>
      <c r="J35" s="103">
        <f t="shared" si="70"/>
        <v>57</v>
      </c>
      <c r="K35" s="86">
        <f t="shared" si="68"/>
        <v>23</v>
      </c>
      <c r="L35" s="103">
        <v>259</v>
      </c>
      <c r="M35" s="101">
        <v>236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 s="87" customFormat="1" ht="16.5">
      <c r="A36" s="54" t="s">
        <v>196</v>
      </c>
      <c r="B36" s="55">
        <f>Tore!C36</f>
        <v>3</v>
      </c>
      <c r="C36" s="56">
        <v>2</v>
      </c>
      <c r="D36" s="57">
        <f t="shared" si="69"/>
        <v>66.666666666666657</v>
      </c>
      <c r="E36" s="56">
        <v>0</v>
      </c>
      <c r="F36" s="75">
        <f t="shared" ref="F36" si="141">E36/B36*100</f>
        <v>0</v>
      </c>
      <c r="G36" s="56">
        <f t="shared" ref="G36" si="142">B36-C36-E36</f>
        <v>1</v>
      </c>
      <c r="H36" s="75">
        <f t="shared" ref="H36" si="143">G36/B36*100</f>
        <v>33.333333333333329</v>
      </c>
      <c r="I36" s="106">
        <f t="shared" si="4"/>
        <v>1</v>
      </c>
      <c r="J36" s="103">
        <f t="shared" si="70"/>
        <v>6</v>
      </c>
      <c r="K36" s="86">
        <f t="shared" si="68"/>
        <v>7</v>
      </c>
      <c r="L36" s="103">
        <v>30</v>
      </c>
      <c r="M36" s="101">
        <v>23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s="87" customFormat="1" ht="16.5">
      <c r="A37" s="54" t="s">
        <v>97</v>
      </c>
      <c r="B37" s="55">
        <f>Tore!C37</f>
        <v>32</v>
      </c>
      <c r="C37" s="56">
        <v>15</v>
      </c>
      <c r="D37" s="57">
        <f t="shared" si="69"/>
        <v>46.875</v>
      </c>
      <c r="E37" s="56">
        <v>0</v>
      </c>
      <c r="F37" s="75">
        <f>E37/B37*100</f>
        <v>0</v>
      </c>
      <c r="G37" s="56">
        <f>B37-C37-E37</f>
        <v>17</v>
      </c>
      <c r="H37" s="75">
        <f>G37/B37*100</f>
        <v>53.125</v>
      </c>
      <c r="I37" s="106">
        <f t="shared" si="4"/>
        <v>-2</v>
      </c>
      <c r="J37" s="103">
        <f t="shared" si="70"/>
        <v>45</v>
      </c>
      <c r="K37" s="86">
        <f t="shared" si="68"/>
        <v>-19</v>
      </c>
      <c r="L37" s="103">
        <v>268</v>
      </c>
      <c r="M37" s="101">
        <v>287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  <row r="38" spans="1:48" s="87" customFormat="1" ht="16.5">
      <c r="A38" s="54" t="s">
        <v>71</v>
      </c>
      <c r="B38" s="55">
        <f>Tore!C38</f>
        <v>78</v>
      </c>
      <c r="C38" s="56">
        <v>36</v>
      </c>
      <c r="D38" s="57">
        <f t="shared" si="69"/>
        <v>46.153846153846153</v>
      </c>
      <c r="E38" s="56">
        <v>0</v>
      </c>
      <c r="F38" s="75">
        <f t="shared" si="1"/>
        <v>0</v>
      </c>
      <c r="G38" s="56">
        <f t="shared" si="2"/>
        <v>42</v>
      </c>
      <c r="H38" s="75">
        <f t="shared" si="3"/>
        <v>53.846153846153847</v>
      </c>
      <c r="I38" s="106">
        <f t="shared" si="4"/>
        <v>-6</v>
      </c>
      <c r="J38" s="103">
        <f t="shared" si="70"/>
        <v>108</v>
      </c>
      <c r="K38" s="86">
        <f t="shared" ref="K38:K48" si="144">L38-M38</f>
        <v>6</v>
      </c>
      <c r="L38" s="103">
        <v>682</v>
      </c>
      <c r="M38" s="101">
        <v>676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s="87" customFormat="1" ht="16.5">
      <c r="A39" s="58" t="s">
        <v>70</v>
      </c>
      <c r="B39" s="55">
        <f>Tore!C39</f>
        <v>55</v>
      </c>
      <c r="C39" s="56">
        <v>30</v>
      </c>
      <c r="D39" s="57">
        <f t="shared" ref="D39" si="145">C39/B39*100</f>
        <v>54.54545454545454</v>
      </c>
      <c r="E39" s="56">
        <v>0</v>
      </c>
      <c r="F39" s="75">
        <f t="shared" ref="F39" si="146">E39/B39*100</f>
        <v>0</v>
      </c>
      <c r="G39" s="56">
        <f t="shared" ref="G39" si="147">B39-C39-E39</f>
        <v>25</v>
      </c>
      <c r="H39" s="75">
        <f t="shared" ref="H39" si="148">G39/B39*100</f>
        <v>45.454545454545453</v>
      </c>
      <c r="I39" s="106">
        <f t="shared" ref="I39" si="149">C39-G39</f>
        <v>5</v>
      </c>
      <c r="J39" s="103">
        <f t="shared" ref="J39" si="150">(C39*3)+E39</f>
        <v>90</v>
      </c>
      <c r="K39" s="86">
        <f t="shared" ref="K39" si="151">L39-M39</f>
        <v>19</v>
      </c>
      <c r="L39" s="103">
        <v>481</v>
      </c>
      <c r="M39" s="101">
        <v>462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48" s="87" customFormat="1" ht="16.5">
      <c r="A40" s="58" t="s">
        <v>255</v>
      </c>
      <c r="B40" s="55">
        <f>Tore!C40</f>
        <v>2</v>
      </c>
      <c r="C40" s="56">
        <v>0</v>
      </c>
      <c r="D40" s="57">
        <f t="shared" ref="D40" si="152">C40/B40*100</f>
        <v>0</v>
      </c>
      <c r="E40" s="56">
        <v>0</v>
      </c>
      <c r="F40" s="75">
        <f t="shared" ref="F40" si="153">E40/B40*100</f>
        <v>0</v>
      </c>
      <c r="G40" s="56">
        <f t="shared" ref="G40" si="154">B40-C40-E40</f>
        <v>2</v>
      </c>
      <c r="H40" s="75">
        <f t="shared" ref="H40" si="155">G40/B40*100</f>
        <v>100</v>
      </c>
      <c r="I40" s="106">
        <f t="shared" ref="I40" si="156">C40-G40</f>
        <v>-2</v>
      </c>
      <c r="J40" s="103">
        <f t="shared" ref="J40" si="157">(C40*3)+E40</f>
        <v>0</v>
      </c>
      <c r="K40" s="86">
        <f t="shared" ref="K40" si="158">L40-M40</f>
        <v>-4</v>
      </c>
      <c r="L40" s="103">
        <v>11</v>
      </c>
      <c r="M40" s="101">
        <v>15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48" s="87" customFormat="1" ht="16.5">
      <c r="A41" s="58" t="s">
        <v>157</v>
      </c>
      <c r="B41" s="55">
        <f>Tore!C41</f>
        <v>7</v>
      </c>
      <c r="C41" s="56">
        <v>2</v>
      </c>
      <c r="D41" s="57">
        <f t="shared" ref="D41:D42" si="159">C41/B41*100</f>
        <v>28.571428571428569</v>
      </c>
      <c r="E41" s="56">
        <v>0</v>
      </c>
      <c r="F41" s="75">
        <f t="shared" ref="F41:F42" si="160">E41/B41*100</f>
        <v>0</v>
      </c>
      <c r="G41" s="56">
        <f t="shared" ref="G41:G42" si="161">B41-C41-E41</f>
        <v>5</v>
      </c>
      <c r="H41" s="75">
        <f t="shared" ref="H41:H42" si="162">G41/B41*100</f>
        <v>71.428571428571431</v>
      </c>
      <c r="I41" s="106">
        <f t="shared" ref="I41:I42" si="163">C41-G41</f>
        <v>-3</v>
      </c>
      <c r="J41" s="103">
        <f t="shared" ref="J41:J42" si="164">(C41*3)+E41</f>
        <v>6</v>
      </c>
      <c r="K41" s="86">
        <f t="shared" ref="K41:K42" si="165">L41-M41</f>
        <v>-11</v>
      </c>
      <c r="L41" s="103">
        <v>57</v>
      </c>
      <c r="M41" s="101">
        <v>68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</row>
    <row r="42" spans="1:48" s="87" customFormat="1" ht="16.5">
      <c r="A42" s="58" t="s">
        <v>214</v>
      </c>
      <c r="B42" s="55">
        <f>Tore!C42</f>
        <v>19</v>
      </c>
      <c r="C42" s="56">
        <v>7</v>
      </c>
      <c r="D42" s="57">
        <f t="shared" si="159"/>
        <v>36.84210526315789</v>
      </c>
      <c r="E42" s="56">
        <v>0</v>
      </c>
      <c r="F42" s="75">
        <f t="shared" si="160"/>
        <v>0</v>
      </c>
      <c r="G42" s="56">
        <f t="shared" si="161"/>
        <v>12</v>
      </c>
      <c r="H42" s="75">
        <f t="shared" si="162"/>
        <v>63.157894736842103</v>
      </c>
      <c r="I42" s="106">
        <f t="shared" si="163"/>
        <v>-5</v>
      </c>
      <c r="J42" s="103">
        <f t="shared" si="164"/>
        <v>21</v>
      </c>
      <c r="K42" s="86">
        <f t="shared" si="165"/>
        <v>4</v>
      </c>
      <c r="L42" s="103">
        <v>163</v>
      </c>
      <c r="M42" s="101">
        <v>159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</row>
    <row r="43" spans="1:48" s="87" customFormat="1" ht="16.5">
      <c r="A43" s="58" t="s">
        <v>94</v>
      </c>
      <c r="B43" s="55">
        <f>Tore!C43</f>
        <v>30</v>
      </c>
      <c r="C43" s="56">
        <v>14</v>
      </c>
      <c r="D43" s="57">
        <f t="shared" si="69"/>
        <v>46.666666666666664</v>
      </c>
      <c r="E43" s="56">
        <v>0</v>
      </c>
      <c r="F43" s="75">
        <f>E43/B43*100</f>
        <v>0</v>
      </c>
      <c r="G43" s="56">
        <f>B43-C43-E43</f>
        <v>16</v>
      </c>
      <c r="H43" s="75">
        <f>G43/B43*100</f>
        <v>53.333333333333336</v>
      </c>
      <c r="I43" s="106">
        <f>C43-G43</f>
        <v>-2</v>
      </c>
      <c r="J43" s="103">
        <f t="shared" si="70"/>
        <v>42</v>
      </c>
      <c r="K43" s="86">
        <f t="shared" si="144"/>
        <v>-11</v>
      </c>
      <c r="L43" s="103">
        <v>269</v>
      </c>
      <c r="M43" s="101">
        <v>280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48" s="87" customFormat="1" ht="16.5">
      <c r="A44" s="58" t="s">
        <v>95</v>
      </c>
      <c r="B44" s="55">
        <f>Tore!C44</f>
        <v>30</v>
      </c>
      <c r="C44" s="56">
        <v>13</v>
      </c>
      <c r="D44" s="57">
        <f t="shared" si="69"/>
        <v>43.333333333333336</v>
      </c>
      <c r="E44" s="56">
        <v>0</v>
      </c>
      <c r="F44" s="75">
        <f>E44/B44*100</f>
        <v>0</v>
      </c>
      <c r="G44" s="56">
        <f>B44-C44-E44</f>
        <v>17</v>
      </c>
      <c r="H44" s="75">
        <f>G44/B44*100</f>
        <v>56.666666666666664</v>
      </c>
      <c r="I44" s="106">
        <f>C44-G44</f>
        <v>-4</v>
      </c>
      <c r="J44" s="104">
        <f t="shared" si="70"/>
        <v>39</v>
      </c>
      <c r="K44" s="86">
        <f t="shared" si="144"/>
        <v>3</v>
      </c>
      <c r="L44" s="103">
        <v>268</v>
      </c>
      <c r="M44" s="101">
        <v>265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48" s="87" customFormat="1" ht="17.25" thickBot="1">
      <c r="A45" s="133" t="s">
        <v>231</v>
      </c>
      <c r="B45" s="55">
        <f>Tore!C45</f>
        <v>7</v>
      </c>
      <c r="C45" s="56">
        <v>3</v>
      </c>
      <c r="D45" s="57">
        <f t="shared" si="69"/>
        <v>42.857142857142854</v>
      </c>
      <c r="E45" s="56">
        <v>0</v>
      </c>
      <c r="F45" s="75">
        <f t="shared" ref="F45" si="166">E45/B45*100</f>
        <v>0</v>
      </c>
      <c r="G45" s="56">
        <f t="shared" ref="G45" si="167">B45-C45-E45</f>
        <v>4</v>
      </c>
      <c r="H45" s="75">
        <f t="shared" ref="H45" si="168">G45/B45*100</f>
        <v>57.142857142857139</v>
      </c>
      <c r="I45" s="106">
        <f t="shared" ref="I45" si="169">C45-G45</f>
        <v>-1</v>
      </c>
      <c r="J45" s="103">
        <f t="shared" si="70"/>
        <v>9</v>
      </c>
      <c r="K45" s="86">
        <f t="shared" si="144"/>
        <v>-6</v>
      </c>
      <c r="L45" s="103">
        <v>66</v>
      </c>
      <c r="M45" s="101">
        <v>72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48" s="88" customFormat="1" ht="17.25" thickTop="1">
      <c r="A46" s="62" t="s">
        <v>67</v>
      </c>
      <c r="B46" s="109">
        <f>Tore!C46</f>
        <v>9</v>
      </c>
      <c r="C46" s="63">
        <v>3</v>
      </c>
      <c r="D46" s="110">
        <f t="shared" si="69"/>
        <v>33.333333333333329</v>
      </c>
      <c r="E46" s="63">
        <v>0</v>
      </c>
      <c r="F46" s="111">
        <f t="shared" si="1"/>
        <v>0</v>
      </c>
      <c r="G46" s="63">
        <f t="shared" si="2"/>
        <v>6</v>
      </c>
      <c r="H46" s="111">
        <f t="shared" si="3"/>
        <v>66.666666666666657</v>
      </c>
      <c r="I46" s="112">
        <f t="shared" si="4"/>
        <v>-3</v>
      </c>
      <c r="J46" s="115">
        <f t="shared" si="70"/>
        <v>9</v>
      </c>
      <c r="K46" s="114">
        <f t="shared" si="144"/>
        <v>-6</v>
      </c>
      <c r="L46" s="63">
        <v>68</v>
      </c>
      <c r="M46" s="113">
        <v>74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</row>
    <row r="47" spans="1:48" s="89" customFormat="1" ht="16.5">
      <c r="A47" s="83" t="s">
        <v>67</v>
      </c>
      <c r="B47" s="55">
        <f>Tore!C47</f>
        <v>74</v>
      </c>
      <c r="C47" s="56">
        <v>32</v>
      </c>
      <c r="D47" s="61">
        <f t="shared" si="69"/>
        <v>43.243243243243242</v>
      </c>
      <c r="E47" s="56">
        <v>0</v>
      </c>
      <c r="F47" s="84">
        <f t="shared" si="1"/>
        <v>0</v>
      </c>
      <c r="G47" s="60">
        <f t="shared" si="2"/>
        <v>42</v>
      </c>
      <c r="H47" s="84">
        <f t="shared" si="3"/>
        <v>56.756756756756758</v>
      </c>
      <c r="I47" s="107">
        <f t="shared" si="4"/>
        <v>-10</v>
      </c>
      <c r="J47" s="103">
        <f t="shared" si="70"/>
        <v>96</v>
      </c>
      <c r="K47" s="86">
        <f t="shared" si="144"/>
        <v>-11</v>
      </c>
      <c r="L47" s="103">
        <v>625</v>
      </c>
      <c r="M47" s="101">
        <v>636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</row>
    <row r="48" spans="1:48" s="88" customFormat="1" ht="16.5">
      <c r="A48" s="79" t="s">
        <v>81</v>
      </c>
      <c r="B48" s="55">
        <f>Tore!C48</f>
        <v>80</v>
      </c>
      <c r="C48" s="56">
        <v>45</v>
      </c>
      <c r="D48" s="57">
        <f t="shared" si="69"/>
        <v>56.25</v>
      </c>
      <c r="E48" s="56">
        <v>0</v>
      </c>
      <c r="F48" s="75">
        <f t="shared" si="1"/>
        <v>0</v>
      </c>
      <c r="G48" s="56">
        <f t="shared" si="2"/>
        <v>35</v>
      </c>
      <c r="H48" s="75">
        <f t="shared" si="3"/>
        <v>43.75</v>
      </c>
      <c r="I48" s="106">
        <f t="shared" si="4"/>
        <v>10</v>
      </c>
      <c r="J48" s="103">
        <f t="shared" si="70"/>
        <v>135</v>
      </c>
      <c r="K48" s="86">
        <f t="shared" si="144"/>
        <v>17</v>
      </c>
      <c r="L48" s="103">
        <v>710</v>
      </c>
      <c r="M48" s="101">
        <v>693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13" s="71" customFormat="1" ht="15.75" customHeight="1">
      <c r="A49" s="72" t="s">
        <v>28</v>
      </c>
      <c r="B49" s="73">
        <f>SUM(B2:B45)</f>
        <v>777</v>
      </c>
      <c r="C49" s="73">
        <f>SUM(C2:C45)</f>
        <v>386</v>
      </c>
      <c r="D49" s="74">
        <f>SUM(D2:D45)/COUNT(D2:D45)</f>
        <v>46.955116799368511</v>
      </c>
      <c r="E49" s="73">
        <f>SUM(E2:E45)</f>
        <v>0</v>
      </c>
      <c r="F49" s="74">
        <f>SUM(F2:F45)/COUNT(F2:F45)</f>
        <v>0</v>
      </c>
      <c r="G49" s="73">
        <f>SUM(G2:G45)</f>
        <v>391</v>
      </c>
      <c r="H49" s="74">
        <f>SUM(H2:H45)/COUNT(H2:H45)</f>
        <v>53.044883200631489</v>
      </c>
      <c r="I49" s="108">
        <f>SUM(I2:I45)/COUNT(I2:I45)</f>
        <v>-0.11363636363636363</v>
      </c>
      <c r="J49" s="138">
        <f>SUM(J2:J45)</f>
        <v>1158</v>
      </c>
      <c r="K49" s="140">
        <f>SUM(K2:K45)</f>
        <v>-6</v>
      </c>
      <c r="L49" s="73">
        <f>SUM(L2:L45)</f>
        <v>6680</v>
      </c>
      <c r="M49" s="139">
        <f>SUM(M2:M45)</f>
        <v>6686</v>
      </c>
    </row>
    <row r="50" spans="1:13">
      <c r="B50"/>
      <c r="C50"/>
      <c r="D50"/>
      <c r="E50" s="18"/>
      <c r="F50" s="18"/>
      <c r="G50"/>
      <c r="H50"/>
      <c r="I50"/>
      <c r="J50"/>
      <c r="K50"/>
      <c r="L50"/>
      <c r="M50"/>
    </row>
    <row r="51" spans="1:13">
      <c r="B51"/>
      <c r="C51"/>
      <c r="D51"/>
      <c r="E51" s="18"/>
      <c r="F51" s="18"/>
      <c r="G51"/>
      <c r="H51"/>
      <c r="I51"/>
      <c r="J51"/>
      <c r="K51"/>
      <c r="L51"/>
      <c r="M51"/>
    </row>
    <row r="52" spans="1:13">
      <c r="B52"/>
      <c r="C52"/>
      <c r="D52"/>
      <c r="E52" s="18"/>
      <c r="F52" s="18"/>
      <c r="G52"/>
      <c r="H52"/>
      <c r="I52"/>
      <c r="J52"/>
      <c r="K52"/>
      <c r="L52"/>
      <c r="M52"/>
    </row>
    <row r="53" spans="1:13">
      <c r="B53"/>
    </row>
  </sheetData>
  <phoneticPr fontId="0" type="noConversion"/>
  <conditionalFormatting sqref="K46:AV48 A2:I48 J2:AV45 B13:M13 B36:M36 B45:M45 B39:M42 B24:M26 B22:M22 B3:M9 B15:M18 B28:M34">
    <cfRule type="expression" dxfId="35" priority="109" stopIfTrue="1">
      <formula>MOD(ROW(),2)=0</formula>
    </cfRule>
  </conditionalFormatting>
  <conditionalFormatting sqref="N38:AV48 N10:AV34">
    <cfRule type="expression" dxfId="34" priority="106" stopIfTrue="1">
      <formula>MOD(ROW(),2)=0</formula>
    </cfRule>
  </conditionalFormatting>
  <conditionalFormatting sqref="J46:J48">
    <cfRule type="expression" dxfId="33" priority="29" stopIfTrue="1">
      <formula>MOD(ROW(),2)=0</formula>
    </cfRule>
  </conditionalFormatting>
  <conditionalFormatting sqref="J46:J48">
    <cfRule type="expression" dxfId="32" priority="1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3"/>
  <sheetViews>
    <sheetView topLeftCell="A21" zoomScale="90" zoomScaleNormal="90" workbookViewId="0">
      <selection activeCell="C47" sqref="C47"/>
    </sheetView>
  </sheetViews>
  <sheetFormatPr baseColWidth="10" defaultColWidth="0" defaultRowHeight="12.75"/>
  <cols>
    <col min="1" max="1" width="14.42578125" style="15" customWidth="1"/>
    <col min="2" max="2" width="6.28515625" style="16" customWidth="1"/>
    <col min="3" max="3" width="4.7109375" style="16" customWidth="1"/>
    <col min="4" max="4" width="8.42578125" style="16" bestFit="1" customWidth="1"/>
    <col min="5" max="5" width="4.5703125" style="16" customWidth="1"/>
    <col min="6" max="6" width="1.85546875" style="16" customWidth="1"/>
    <col min="7" max="7" width="3.28515625" style="16" bestFit="1" customWidth="1"/>
    <col min="8" max="8" width="1.42578125" style="16" customWidth="1"/>
    <col min="9" max="9" width="3.28515625" style="16" bestFit="1" customWidth="1"/>
    <col min="10" max="11" width="3.5703125" style="16" bestFit="1" customWidth="1"/>
    <col min="12" max="12" width="3.28515625" style="16" bestFit="1" customWidth="1"/>
    <col min="13" max="17" width="3.7109375" style="16" customWidth="1"/>
    <col min="18" max="18" width="3.7109375" style="21" customWidth="1"/>
    <col min="19" max="49" width="3.7109375" style="16" customWidth="1"/>
    <col min="50" max="51" width="11.42578125" style="15" hidden="1" customWidth="1"/>
    <col min="52" max="16384" width="0" style="15" hidden="1"/>
  </cols>
  <sheetData>
    <row r="1" spans="1:49" s="49" customFormat="1" ht="73.5">
      <c r="A1" s="47"/>
      <c r="B1" s="48" t="s">
        <v>23</v>
      </c>
      <c r="C1" s="48" t="s">
        <v>24</v>
      </c>
      <c r="D1" s="48" t="s">
        <v>25</v>
      </c>
      <c r="E1" s="48" t="s">
        <v>26</v>
      </c>
      <c r="F1" s="48"/>
      <c r="G1" s="48" t="s">
        <v>27</v>
      </c>
      <c r="H1" s="48"/>
      <c r="I1" s="48">
        <v>1</v>
      </c>
      <c r="J1" s="48">
        <f>I1+1</f>
        <v>2</v>
      </c>
      <c r="K1" s="48">
        <f>J1+1</f>
        <v>3</v>
      </c>
      <c r="L1" s="48">
        <f t="shared" ref="L1:X1" si="0">K1+1</f>
        <v>4</v>
      </c>
      <c r="M1" s="48">
        <f t="shared" si="0"/>
        <v>5</v>
      </c>
      <c r="N1" s="48">
        <f t="shared" si="0"/>
        <v>6</v>
      </c>
      <c r="O1" s="48">
        <f t="shared" si="0"/>
        <v>7</v>
      </c>
      <c r="P1" s="48">
        <f t="shared" si="0"/>
        <v>8</v>
      </c>
      <c r="Q1" s="48">
        <f t="shared" si="0"/>
        <v>9</v>
      </c>
      <c r="R1" s="48">
        <f t="shared" si="0"/>
        <v>10</v>
      </c>
      <c r="S1" s="48">
        <f t="shared" si="0"/>
        <v>11</v>
      </c>
      <c r="T1" s="48">
        <f t="shared" si="0"/>
        <v>12</v>
      </c>
      <c r="U1" s="48">
        <f t="shared" si="0"/>
        <v>13</v>
      </c>
      <c r="V1" s="48">
        <f t="shared" si="0"/>
        <v>14</v>
      </c>
      <c r="W1" s="48">
        <f t="shared" si="0"/>
        <v>15</v>
      </c>
      <c r="X1" s="48">
        <f t="shared" si="0"/>
        <v>16</v>
      </c>
      <c r="Y1" s="48">
        <f t="shared" ref="Y1" si="1">X1+1</f>
        <v>17</v>
      </c>
      <c r="Z1" s="48">
        <f t="shared" ref="Z1" si="2">Y1+1</f>
        <v>18</v>
      </c>
      <c r="AA1" s="48">
        <f t="shared" ref="AA1" si="3">Z1+1</f>
        <v>19</v>
      </c>
      <c r="AB1" s="48">
        <f t="shared" ref="AB1" si="4">AA1+1</f>
        <v>20</v>
      </c>
      <c r="AC1" s="48">
        <f t="shared" ref="AC1" si="5">AB1+1</f>
        <v>21</v>
      </c>
      <c r="AD1" s="48">
        <f t="shared" ref="AD1" si="6">AC1+1</f>
        <v>22</v>
      </c>
      <c r="AE1" s="48">
        <f t="shared" ref="AE1" si="7">AD1+1</f>
        <v>23</v>
      </c>
      <c r="AF1" s="48">
        <f t="shared" ref="AF1" si="8">AE1+1</f>
        <v>24</v>
      </c>
      <c r="AG1" s="48">
        <f t="shared" ref="AG1" si="9">AF1+1</f>
        <v>25</v>
      </c>
      <c r="AH1" s="48">
        <f t="shared" ref="AH1" si="10">AG1+1</f>
        <v>26</v>
      </c>
      <c r="AI1" s="48">
        <f t="shared" ref="AI1" si="11">AH1+1</f>
        <v>27</v>
      </c>
      <c r="AJ1" s="48">
        <f t="shared" ref="AJ1" si="12">AI1+1</f>
        <v>28</v>
      </c>
      <c r="AK1" s="48">
        <f t="shared" ref="AK1" si="13">AJ1+1</f>
        <v>29</v>
      </c>
      <c r="AL1" s="48">
        <f t="shared" ref="AL1" si="14">AK1+1</f>
        <v>30</v>
      </c>
      <c r="AM1" s="48">
        <f t="shared" ref="AM1" si="15">AL1+1</f>
        <v>31</v>
      </c>
      <c r="AN1" s="48">
        <f t="shared" ref="AN1" si="16">AM1+1</f>
        <v>32</v>
      </c>
      <c r="AO1" s="48">
        <f t="shared" ref="AO1" si="17">AN1+1</f>
        <v>33</v>
      </c>
      <c r="AP1" s="48">
        <f t="shared" ref="AP1" si="18">AO1+1</f>
        <v>34</v>
      </c>
      <c r="AQ1" s="48">
        <f t="shared" ref="AQ1" si="19">AP1+1</f>
        <v>35</v>
      </c>
      <c r="AR1" s="48">
        <f t="shared" ref="AR1" si="20">AQ1+1</f>
        <v>36</v>
      </c>
      <c r="AS1" s="48">
        <f t="shared" ref="AS1" si="21">AR1+1</f>
        <v>37</v>
      </c>
      <c r="AT1" s="48">
        <f t="shared" ref="AT1" si="22">AS1+1</f>
        <v>38</v>
      </c>
      <c r="AU1" s="48">
        <f t="shared" ref="AU1" si="23">AT1+1</f>
        <v>39</v>
      </c>
      <c r="AV1" s="48">
        <f t="shared" ref="AV1" si="24">AU1+1</f>
        <v>40</v>
      </c>
      <c r="AW1" s="48">
        <f t="shared" ref="AW1" si="25">AV1+1</f>
        <v>41</v>
      </c>
    </row>
    <row r="2" spans="1:49" s="34" customFormat="1" ht="16.5">
      <c r="A2" s="54" t="s">
        <v>73</v>
      </c>
      <c r="B2" s="55">
        <f t="shared" ref="B2:B48" si="26">SUM(I2:AW2)</f>
        <v>21</v>
      </c>
      <c r="C2" s="56">
        <v>39</v>
      </c>
      <c r="D2" s="57">
        <f t="shared" ref="D2:D48" si="27">B2/C2</f>
        <v>0.53846153846153844</v>
      </c>
      <c r="E2" s="56">
        <f t="shared" ref="E2:E48" si="28">COUNT(I2:AW2)</f>
        <v>19</v>
      </c>
      <c r="F2" s="56"/>
      <c r="G2" s="56">
        <v>0</v>
      </c>
      <c r="H2" s="56"/>
      <c r="I2" s="56"/>
      <c r="J2" s="56">
        <v>0</v>
      </c>
      <c r="K2" s="56"/>
      <c r="L2" s="56">
        <v>3</v>
      </c>
      <c r="M2" s="56">
        <v>0</v>
      </c>
      <c r="N2" s="56"/>
      <c r="O2" s="56"/>
      <c r="P2" s="56">
        <v>0</v>
      </c>
      <c r="Q2" s="56"/>
      <c r="R2" s="56">
        <v>0</v>
      </c>
      <c r="S2" s="56"/>
      <c r="T2" s="56"/>
      <c r="U2" s="56"/>
      <c r="V2" s="56"/>
      <c r="W2" s="56">
        <v>2</v>
      </c>
      <c r="X2" s="56">
        <v>1</v>
      </c>
      <c r="Y2" s="56"/>
      <c r="Z2" s="56">
        <v>1</v>
      </c>
      <c r="AA2" s="56"/>
      <c r="AB2" s="56"/>
      <c r="AC2" s="56">
        <v>2</v>
      </c>
      <c r="AD2" s="56">
        <v>0</v>
      </c>
      <c r="AE2" s="56">
        <v>0</v>
      </c>
      <c r="AF2" s="56">
        <v>0</v>
      </c>
      <c r="AG2" s="56"/>
      <c r="AH2" s="56">
        <v>1</v>
      </c>
      <c r="AI2" s="56">
        <v>1</v>
      </c>
      <c r="AJ2" s="56"/>
      <c r="AK2" s="56">
        <v>2</v>
      </c>
      <c r="AL2" s="56">
        <v>4</v>
      </c>
      <c r="AM2" s="56">
        <v>1</v>
      </c>
      <c r="AN2" s="56"/>
      <c r="AO2" s="56">
        <v>2</v>
      </c>
      <c r="AP2" s="56">
        <v>1</v>
      </c>
      <c r="AQ2" s="56"/>
      <c r="AR2" s="56"/>
      <c r="AS2" s="56"/>
      <c r="AT2" s="56"/>
      <c r="AU2" s="56"/>
      <c r="AV2" s="56"/>
      <c r="AW2" s="56"/>
    </row>
    <row r="3" spans="1:49" s="34" customFormat="1" ht="16.5">
      <c r="A3" s="54" t="s">
        <v>304</v>
      </c>
      <c r="B3" s="55">
        <f t="shared" ref="B3" si="29">SUM(I3:AW3)</f>
        <v>0</v>
      </c>
      <c r="C3" s="56">
        <v>4</v>
      </c>
      <c r="D3" s="57">
        <f t="shared" ref="D3" si="30">B3/C3</f>
        <v>0</v>
      </c>
      <c r="E3" s="56">
        <f t="shared" ref="E3" si="31">COUNT(I3:AW3)</f>
        <v>2</v>
      </c>
      <c r="F3" s="56"/>
      <c r="G3" s="56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>
        <v>0</v>
      </c>
      <c r="AH3" s="56"/>
      <c r="AI3" s="56"/>
      <c r="AJ3" s="56"/>
      <c r="AK3" s="56">
        <v>0</v>
      </c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49" s="34" customFormat="1" ht="16.5">
      <c r="A4" s="54" t="s">
        <v>254</v>
      </c>
      <c r="B4" s="55">
        <f t="shared" ref="B4" si="32">SUM(I4:AW4)</f>
        <v>6</v>
      </c>
      <c r="C4" s="56">
        <v>5</v>
      </c>
      <c r="D4" s="57">
        <f t="shared" ref="D4" si="33">B4/C4</f>
        <v>1.2</v>
      </c>
      <c r="E4" s="56">
        <f t="shared" ref="E4" si="34">COUNT(I4:AW4)</f>
        <v>2</v>
      </c>
      <c r="F4" s="56"/>
      <c r="G4" s="56">
        <v>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>
        <v>5</v>
      </c>
      <c r="Y4" s="56">
        <v>1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</row>
    <row r="5" spans="1:49" s="34" customFormat="1" ht="16.5">
      <c r="A5" s="54" t="s">
        <v>182</v>
      </c>
      <c r="B5" s="55">
        <f t="shared" ref="B5:B6" si="35">SUM(I5:AW5)</f>
        <v>2</v>
      </c>
      <c r="C5" s="56">
        <v>2</v>
      </c>
      <c r="D5" s="57">
        <f t="shared" ref="D5:D6" si="36">B5/C5</f>
        <v>1</v>
      </c>
      <c r="E5" s="56">
        <f t="shared" ref="E5:E6" si="37">COUNT(I5:AW5)</f>
        <v>1</v>
      </c>
      <c r="F5" s="56"/>
      <c r="G5" s="56">
        <v>0</v>
      </c>
      <c r="H5" s="56"/>
      <c r="I5" s="56"/>
      <c r="J5" s="56"/>
      <c r="K5" s="56"/>
      <c r="L5" s="56"/>
      <c r="M5" s="56"/>
      <c r="N5" s="56"/>
      <c r="O5" s="56"/>
      <c r="P5" s="56">
        <v>2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</row>
    <row r="6" spans="1:49" s="34" customFormat="1" ht="16.5">
      <c r="A6" s="54" t="s">
        <v>183</v>
      </c>
      <c r="B6" s="55">
        <f t="shared" si="35"/>
        <v>2</v>
      </c>
      <c r="C6" s="56">
        <v>3</v>
      </c>
      <c r="D6" s="57">
        <f t="shared" si="36"/>
        <v>0.66666666666666663</v>
      </c>
      <c r="E6" s="56">
        <f t="shared" si="37"/>
        <v>1</v>
      </c>
      <c r="F6" s="56"/>
      <c r="G6" s="56">
        <v>0</v>
      </c>
      <c r="H6" s="56"/>
      <c r="I6" s="56"/>
      <c r="J6" s="56"/>
      <c r="K6" s="56"/>
      <c r="L6" s="56"/>
      <c r="M6" s="56"/>
      <c r="N6" s="56"/>
      <c r="O6" s="56"/>
      <c r="P6" s="56">
        <v>2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</row>
    <row r="7" spans="1:49" s="34" customFormat="1" ht="16.5">
      <c r="A7" s="54" t="s">
        <v>325</v>
      </c>
      <c r="B7" s="55">
        <f t="shared" ref="B7" si="38">SUM(I7:AW7)</f>
        <v>13</v>
      </c>
      <c r="C7" s="56">
        <v>9</v>
      </c>
      <c r="D7" s="57">
        <f t="shared" ref="D7" si="39">B7/C7</f>
        <v>1.4444444444444444</v>
      </c>
      <c r="E7" s="56">
        <f t="shared" ref="E7" si="40">COUNT(I7:AW7)</f>
        <v>4</v>
      </c>
      <c r="F7" s="56"/>
      <c r="G7" s="56">
        <v>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>
        <v>2</v>
      </c>
      <c r="AI7" s="56">
        <v>3</v>
      </c>
      <c r="AJ7" s="56">
        <v>5</v>
      </c>
      <c r="AK7" s="56"/>
      <c r="AL7" s="56">
        <v>3</v>
      </c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49" s="34" customFormat="1" ht="16.5">
      <c r="A8" s="54" t="s">
        <v>195</v>
      </c>
      <c r="B8" s="55">
        <f t="shared" ref="B8" si="41">SUM(I8:AW8)</f>
        <v>126</v>
      </c>
      <c r="C8" s="56">
        <v>35</v>
      </c>
      <c r="D8" s="57">
        <f t="shared" ref="D8" si="42">B8/C8</f>
        <v>3.6</v>
      </c>
      <c r="E8" s="56">
        <f t="shared" ref="E8" si="43">COUNT(I8:AW8)</f>
        <v>14</v>
      </c>
      <c r="F8" s="56"/>
      <c r="G8" s="56">
        <v>0</v>
      </c>
      <c r="H8" s="56"/>
      <c r="I8" s="56"/>
      <c r="J8" s="56"/>
      <c r="K8" s="56"/>
      <c r="L8" s="56"/>
      <c r="M8" s="56"/>
      <c r="N8" s="56"/>
      <c r="O8" s="56"/>
      <c r="P8" s="56"/>
      <c r="Q8" s="56">
        <v>7</v>
      </c>
      <c r="R8" s="56"/>
      <c r="S8" s="56"/>
      <c r="T8" s="56">
        <v>10</v>
      </c>
      <c r="U8" s="56">
        <v>12</v>
      </c>
      <c r="V8" s="56"/>
      <c r="W8" s="56">
        <v>4</v>
      </c>
      <c r="X8" s="56">
        <v>7</v>
      </c>
      <c r="Y8" s="56">
        <v>9</v>
      </c>
      <c r="Z8" s="56">
        <v>9</v>
      </c>
      <c r="AA8" s="56">
        <v>8</v>
      </c>
      <c r="AB8" s="56"/>
      <c r="AC8" s="56"/>
      <c r="AD8" s="56">
        <v>5</v>
      </c>
      <c r="AE8" s="56">
        <v>9</v>
      </c>
      <c r="AF8" s="56"/>
      <c r="AG8" s="56"/>
      <c r="AH8" s="56"/>
      <c r="AI8" s="56"/>
      <c r="AJ8" s="56">
        <v>11</v>
      </c>
      <c r="AK8" s="56">
        <v>10</v>
      </c>
      <c r="AL8" s="56">
        <v>11</v>
      </c>
      <c r="AM8" s="56">
        <v>14</v>
      </c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s="34" customFormat="1" ht="16.5">
      <c r="A9" s="54" t="s">
        <v>271</v>
      </c>
      <c r="B9" s="55">
        <f t="shared" ref="B9" si="44">SUM(I9:AW9)</f>
        <v>42</v>
      </c>
      <c r="C9" s="56">
        <v>21</v>
      </c>
      <c r="D9" s="57">
        <f t="shared" ref="D9" si="45">B9/C9</f>
        <v>2</v>
      </c>
      <c r="E9" s="56">
        <f t="shared" ref="E9" si="46">COUNT(I9:AW9)</f>
        <v>11</v>
      </c>
      <c r="F9" s="56"/>
      <c r="G9" s="56">
        <v>1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>
        <v>8</v>
      </c>
      <c r="AB9" s="56">
        <v>2</v>
      </c>
      <c r="AC9" s="56">
        <v>3</v>
      </c>
      <c r="AD9" s="56">
        <v>2</v>
      </c>
      <c r="AE9" s="56">
        <v>7</v>
      </c>
      <c r="AF9" s="56">
        <v>4</v>
      </c>
      <c r="AG9" s="56">
        <v>5</v>
      </c>
      <c r="AH9" s="56">
        <v>1</v>
      </c>
      <c r="AI9" s="56">
        <v>2</v>
      </c>
      <c r="AJ9" s="56"/>
      <c r="AK9" s="56">
        <v>2</v>
      </c>
      <c r="AL9" s="56"/>
      <c r="AM9" s="56"/>
      <c r="AN9" s="56"/>
      <c r="AO9" s="56">
        <v>6</v>
      </c>
      <c r="AP9" s="56"/>
      <c r="AQ9" s="56"/>
      <c r="AR9" s="56"/>
      <c r="AS9" s="56"/>
      <c r="AT9" s="56"/>
      <c r="AU9" s="56"/>
      <c r="AV9" s="56"/>
      <c r="AW9" s="56"/>
    </row>
    <row r="10" spans="1:49" s="45" customFormat="1" ht="16.5">
      <c r="A10" s="54" t="s">
        <v>86</v>
      </c>
      <c r="B10" s="55">
        <f t="shared" si="26"/>
        <v>2</v>
      </c>
      <c r="C10" s="56">
        <v>9</v>
      </c>
      <c r="D10" s="57">
        <f t="shared" si="27"/>
        <v>0.22222222222222221</v>
      </c>
      <c r="E10" s="56">
        <f t="shared" si="28"/>
        <v>4</v>
      </c>
      <c r="F10" s="56"/>
      <c r="G10" s="56">
        <v>0</v>
      </c>
      <c r="H10" s="56"/>
      <c r="I10" s="56"/>
      <c r="J10" s="56">
        <v>0</v>
      </c>
      <c r="K10" s="56">
        <v>1</v>
      </c>
      <c r="L10" s="56"/>
      <c r="M10" s="56"/>
      <c r="N10" s="56"/>
      <c r="O10" s="56">
        <v>0</v>
      </c>
      <c r="P10" s="56"/>
      <c r="Q10" s="56"/>
      <c r="R10" s="56"/>
      <c r="S10" s="56"/>
      <c r="T10" s="56">
        <v>1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49" s="45" customFormat="1" ht="16.5">
      <c r="A11" s="54" t="s">
        <v>91</v>
      </c>
      <c r="B11" s="55">
        <f t="shared" si="26"/>
        <v>61</v>
      </c>
      <c r="C11" s="56">
        <v>37</v>
      </c>
      <c r="D11" s="57">
        <f t="shared" si="27"/>
        <v>1.6486486486486487</v>
      </c>
      <c r="E11" s="56">
        <f t="shared" si="28"/>
        <v>17</v>
      </c>
      <c r="F11" s="56"/>
      <c r="G11" s="56">
        <v>0</v>
      </c>
      <c r="H11" s="56"/>
      <c r="I11" s="56"/>
      <c r="J11" s="56">
        <v>5</v>
      </c>
      <c r="K11" s="56">
        <v>3</v>
      </c>
      <c r="L11" s="56"/>
      <c r="M11" s="56"/>
      <c r="N11" s="56">
        <v>4</v>
      </c>
      <c r="O11" s="56">
        <v>4</v>
      </c>
      <c r="P11" s="56">
        <v>4</v>
      </c>
      <c r="Q11" s="56">
        <v>1</v>
      </c>
      <c r="R11" s="56"/>
      <c r="S11" s="56">
        <v>8</v>
      </c>
      <c r="T11" s="56"/>
      <c r="U11" s="56">
        <v>5</v>
      </c>
      <c r="V11" s="56">
        <v>3</v>
      </c>
      <c r="W11" s="56"/>
      <c r="X11" s="56"/>
      <c r="Y11" s="56">
        <v>3</v>
      </c>
      <c r="Z11" s="56"/>
      <c r="AA11" s="56"/>
      <c r="AB11" s="56">
        <v>7</v>
      </c>
      <c r="AC11" s="56">
        <v>1</v>
      </c>
      <c r="AD11" s="56">
        <v>3</v>
      </c>
      <c r="AE11" s="56">
        <v>4</v>
      </c>
      <c r="AF11" s="56">
        <v>2</v>
      </c>
      <c r="AG11" s="56">
        <v>0</v>
      </c>
      <c r="AH11" s="56"/>
      <c r="AI11" s="56"/>
      <c r="AJ11" s="56"/>
      <c r="AK11" s="56"/>
      <c r="AL11" s="56"/>
      <c r="AM11" s="56"/>
      <c r="AN11" s="56">
        <v>4</v>
      </c>
      <c r="AO11" s="56"/>
      <c r="AP11" s="56"/>
      <c r="AQ11" s="56"/>
      <c r="AR11" s="56"/>
      <c r="AS11" s="56"/>
      <c r="AT11" s="56"/>
      <c r="AU11" s="56"/>
      <c r="AV11" s="56"/>
      <c r="AW11" s="56"/>
    </row>
    <row r="12" spans="1:49" s="45" customFormat="1" ht="16.5">
      <c r="A12" s="54" t="s">
        <v>78</v>
      </c>
      <c r="B12" s="55">
        <f t="shared" si="26"/>
        <v>144</v>
      </c>
      <c r="C12" s="56">
        <v>45</v>
      </c>
      <c r="D12" s="57">
        <f t="shared" si="27"/>
        <v>3.2</v>
      </c>
      <c r="E12" s="56">
        <f t="shared" si="28"/>
        <v>17</v>
      </c>
      <c r="F12" s="56"/>
      <c r="G12" s="56">
        <v>0</v>
      </c>
      <c r="H12" s="56"/>
      <c r="I12" s="56">
        <v>8</v>
      </c>
      <c r="J12" s="56">
        <v>2</v>
      </c>
      <c r="K12" s="56">
        <v>11</v>
      </c>
      <c r="L12" s="56">
        <v>12</v>
      </c>
      <c r="M12" s="56">
        <v>11</v>
      </c>
      <c r="N12" s="56">
        <v>12</v>
      </c>
      <c r="O12" s="56"/>
      <c r="P12" s="56">
        <v>13</v>
      </c>
      <c r="Q12" s="56">
        <v>7</v>
      </c>
      <c r="R12" s="56">
        <v>11</v>
      </c>
      <c r="S12" s="56"/>
      <c r="T12" s="56">
        <v>9</v>
      </c>
      <c r="U12" s="56">
        <v>8</v>
      </c>
      <c r="V12" s="56">
        <v>7</v>
      </c>
      <c r="W12" s="56">
        <v>4</v>
      </c>
      <c r="X12" s="56"/>
      <c r="Y12" s="56"/>
      <c r="Z12" s="56">
        <v>12</v>
      </c>
      <c r="AA12" s="56"/>
      <c r="AB12" s="56"/>
      <c r="AC12" s="56"/>
      <c r="AD12" s="56">
        <v>6</v>
      </c>
      <c r="AE12" s="56"/>
      <c r="AF12" s="56">
        <v>6</v>
      </c>
      <c r="AG12" s="56"/>
      <c r="AH12" s="56">
        <v>5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1:49" s="45" customFormat="1" ht="16.5">
      <c r="A13" s="54" t="s">
        <v>193</v>
      </c>
      <c r="B13" s="55">
        <f t="shared" ref="B13" si="47">SUM(I13:AW13)</f>
        <v>17</v>
      </c>
      <c r="C13" s="56">
        <v>17</v>
      </c>
      <c r="D13" s="57">
        <f t="shared" si="27"/>
        <v>1</v>
      </c>
      <c r="E13" s="56">
        <f t="shared" si="28"/>
        <v>8</v>
      </c>
      <c r="F13" s="56"/>
      <c r="G13" s="56">
        <v>0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1</v>
      </c>
      <c r="R13" s="56"/>
      <c r="S13" s="56"/>
      <c r="T13" s="56"/>
      <c r="U13" s="56">
        <v>0</v>
      </c>
      <c r="V13" s="56">
        <v>4</v>
      </c>
      <c r="W13" s="56">
        <v>2</v>
      </c>
      <c r="X13" s="56">
        <v>4</v>
      </c>
      <c r="Y13" s="56"/>
      <c r="Z13" s="56">
        <v>2</v>
      </c>
      <c r="AA13" s="56"/>
      <c r="AB13" s="56"/>
      <c r="AC13" s="56"/>
      <c r="AD13" s="56"/>
      <c r="AE13" s="56"/>
      <c r="AF13" s="56"/>
      <c r="AG13" s="56">
        <v>2</v>
      </c>
      <c r="AH13" s="56"/>
      <c r="AI13" s="56"/>
      <c r="AJ13" s="56"/>
      <c r="AK13" s="56">
        <v>2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1:49" s="45" customFormat="1" ht="16.5">
      <c r="A14" s="54" t="s">
        <v>125</v>
      </c>
      <c r="B14" s="55">
        <f t="shared" ref="B14" si="48">SUM(I14:AW14)</f>
        <v>25</v>
      </c>
      <c r="C14" s="56">
        <v>6</v>
      </c>
      <c r="D14" s="57">
        <f t="shared" ref="D14" si="49">B14/C14</f>
        <v>4.166666666666667</v>
      </c>
      <c r="E14" s="56">
        <f t="shared" ref="E14" si="50">COUNT(I14:AW14)</f>
        <v>2</v>
      </c>
      <c r="F14" s="56"/>
      <c r="G14" s="56">
        <v>0</v>
      </c>
      <c r="H14" s="56"/>
      <c r="I14" s="56"/>
      <c r="J14" s="56">
        <v>13</v>
      </c>
      <c r="K14" s="56"/>
      <c r="L14" s="56"/>
      <c r="M14" s="56">
        <v>12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49" s="45" customFormat="1" ht="16.5">
      <c r="A15" s="54" t="s">
        <v>175</v>
      </c>
      <c r="B15" s="55">
        <f t="shared" ref="B15" si="51">SUM(I15:AW15)</f>
        <v>29</v>
      </c>
      <c r="C15" s="56">
        <v>23</v>
      </c>
      <c r="D15" s="57">
        <f t="shared" ref="D15" si="52">B15/C15</f>
        <v>1.2608695652173914</v>
      </c>
      <c r="E15" s="56">
        <f t="shared" ref="E15" si="53">COUNT(I15:AW15)</f>
        <v>11</v>
      </c>
      <c r="F15" s="56"/>
      <c r="G15" s="56">
        <v>1</v>
      </c>
      <c r="H15" s="56"/>
      <c r="I15" s="56"/>
      <c r="J15" s="56"/>
      <c r="K15" s="56"/>
      <c r="L15" s="56"/>
      <c r="M15" s="56"/>
      <c r="N15" s="56"/>
      <c r="O15" s="56">
        <v>3</v>
      </c>
      <c r="P15" s="56">
        <v>4</v>
      </c>
      <c r="Q15" s="56">
        <v>0</v>
      </c>
      <c r="R15" s="56"/>
      <c r="S15" s="56"/>
      <c r="T15" s="56"/>
      <c r="U15" s="56"/>
      <c r="V15" s="56"/>
      <c r="W15" s="56"/>
      <c r="X15" s="56">
        <v>0</v>
      </c>
      <c r="Y15" s="56">
        <v>3</v>
      </c>
      <c r="Z15" s="56"/>
      <c r="AA15" s="56">
        <v>3</v>
      </c>
      <c r="AB15" s="56"/>
      <c r="AC15" s="56">
        <v>2</v>
      </c>
      <c r="AD15" s="56">
        <v>1</v>
      </c>
      <c r="AE15" s="56"/>
      <c r="AF15" s="56"/>
      <c r="AG15" s="56"/>
      <c r="AH15" s="56">
        <v>3</v>
      </c>
      <c r="AI15" s="56">
        <v>6</v>
      </c>
      <c r="AJ15" s="56"/>
      <c r="AK15" s="56">
        <v>4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</row>
    <row r="16" spans="1:49" s="45" customFormat="1" ht="16.5">
      <c r="A16" s="150" t="s">
        <v>335</v>
      </c>
      <c r="B16" s="55">
        <f t="shared" ref="B16" si="54">SUM(I16:AW16)</f>
        <v>2</v>
      </c>
      <c r="C16" s="56">
        <v>2</v>
      </c>
      <c r="D16" s="57">
        <f t="shared" ref="D16" si="55">B16/C16</f>
        <v>1</v>
      </c>
      <c r="E16" s="56">
        <f t="shared" ref="E16" si="56">COUNT(I16:AW16)</f>
        <v>1</v>
      </c>
      <c r="F16" s="56"/>
      <c r="G16" s="56">
        <v>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>
        <v>2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1:49" s="45" customFormat="1" ht="16.5">
      <c r="A17" s="54" t="s">
        <v>126</v>
      </c>
      <c r="B17" s="55">
        <f t="shared" ref="B17:B18" si="57">SUM(I17:AW17)</f>
        <v>6</v>
      </c>
      <c r="C17" s="56">
        <v>7</v>
      </c>
      <c r="D17" s="57">
        <f t="shared" ref="D17:D18" si="58">B17/C17</f>
        <v>0.8571428571428571</v>
      </c>
      <c r="E17" s="56">
        <f t="shared" ref="E17:E18" si="59">COUNT(I17:AW17)</f>
        <v>4</v>
      </c>
      <c r="F17" s="56"/>
      <c r="G17" s="56">
        <v>0</v>
      </c>
      <c r="H17" s="56"/>
      <c r="I17" s="56"/>
      <c r="J17" s="56"/>
      <c r="K17" s="56">
        <v>2</v>
      </c>
      <c r="L17" s="56">
        <v>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>
        <v>0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>
        <v>2</v>
      </c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s="45" customFormat="1" ht="16.5">
      <c r="A18" s="54" t="s">
        <v>194</v>
      </c>
      <c r="B18" s="55">
        <f t="shared" si="57"/>
        <v>98</v>
      </c>
      <c r="C18" s="56">
        <v>30</v>
      </c>
      <c r="D18" s="57">
        <f t="shared" si="58"/>
        <v>3.2666666666666666</v>
      </c>
      <c r="E18" s="56">
        <f t="shared" si="59"/>
        <v>13</v>
      </c>
      <c r="F18" s="56"/>
      <c r="G18" s="56">
        <v>1</v>
      </c>
      <c r="H18" s="56"/>
      <c r="I18" s="56"/>
      <c r="J18" s="56"/>
      <c r="K18" s="56"/>
      <c r="L18" s="56"/>
      <c r="M18" s="56"/>
      <c r="N18" s="56"/>
      <c r="O18" s="56"/>
      <c r="P18" s="56"/>
      <c r="Q18" s="56">
        <v>11</v>
      </c>
      <c r="R18" s="56"/>
      <c r="S18" s="56">
        <v>15</v>
      </c>
      <c r="T18" s="56">
        <v>7</v>
      </c>
      <c r="U18" s="56"/>
      <c r="V18" s="56">
        <v>8</v>
      </c>
      <c r="W18" s="56">
        <v>6</v>
      </c>
      <c r="X18" s="56">
        <v>5</v>
      </c>
      <c r="Y18" s="56">
        <v>3</v>
      </c>
      <c r="Z18" s="56"/>
      <c r="AA18" s="56"/>
      <c r="AB18" s="56"/>
      <c r="AC18" s="56">
        <v>9</v>
      </c>
      <c r="AD18" s="56">
        <v>9</v>
      </c>
      <c r="AE18" s="56"/>
      <c r="AF18" s="56">
        <v>10</v>
      </c>
      <c r="AG18" s="56"/>
      <c r="AH18" s="56">
        <v>7</v>
      </c>
      <c r="AI18" s="56"/>
      <c r="AJ18" s="56"/>
      <c r="AK18" s="56">
        <v>6</v>
      </c>
      <c r="AL18" s="56">
        <v>2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1:49" s="45" customFormat="1" ht="16.5">
      <c r="A19" s="54" t="s">
        <v>80</v>
      </c>
      <c r="B19" s="55">
        <f t="shared" si="26"/>
        <v>23</v>
      </c>
      <c r="C19" s="56">
        <v>14</v>
      </c>
      <c r="D19" s="57">
        <f t="shared" si="27"/>
        <v>1.6428571428571428</v>
      </c>
      <c r="E19" s="56">
        <f t="shared" si="28"/>
        <v>6</v>
      </c>
      <c r="F19" s="56"/>
      <c r="G19" s="56">
        <v>0</v>
      </c>
      <c r="H19" s="56"/>
      <c r="I19" s="56">
        <v>2</v>
      </c>
      <c r="J19" s="56">
        <v>4</v>
      </c>
      <c r="K19" s="56">
        <v>4</v>
      </c>
      <c r="L19" s="56"/>
      <c r="M19" s="56"/>
      <c r="N19" s="56"/>
      <c r="O19" s="56">
        <v>6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>
        <v>5</v>
      </c>
      <c r="AO19" s="56"/>
      <c r="AP19" s="56">
        <v>2</v>
      </c>
      <c r="AQ19" s="56"/>
      <c r="AR19" s="56"/>
      <c r="AS19" s="56"/>
      <c r="AT19" s="56"/>
      <c r="AU19" s="56"/>
      <c r="AV19" s="56"/>
      <c r="AW19" s="56"/>
    </row>
    <row r="20" spans="1:49" s="45" customFormat="1" ht="16.5">
      <c r="A20" s="54" t="s">
        <v>87</v>
      </c>
      <c r="B20" s="55">
        <f t="shared" si="26"/>
        <v>89</v>
      </c>
      <c r="C20" s="56">
        <v>45</v>
      </c>
      <c r="D20" s="57">
        <f t="shared" si="27"/>
        <v>1.9777777777777779</v>
      </c>
      <c r="E20" s="56">
        <f t="shared" si="28"/>
        <v>19</v>
      </c>
      <c r="F20" s="56"/>
      <c r="G20" s="56">
        <v>1</v>
      </c>
      <c r="H20" s="56"/>
      <c r="I20" s="56">
        <v>3</v>
      </c>
      <c r="J20" s="56">
        <v>6</v>
      </c>
      <c r="K20" s="56">
        <v>7</v>
      </c>
      <c r="L20" s="56">
        <v>5</v>
      </c>
      <c r="M20" s="56">
        <v>6</v>
      </c>
      <c r="N20" s="56">
        <v>6</v>
      </c>
      <c r="O20" s="56">
        <v>6</v>
      </c>
      <c r="P20" s="56">
        <v>4</v>
      </c>
      <c r="Q20" s="56"/>
      <c r="R20" s="56">
        <v>8</v>
      </c>
      <c r="S20" s="56"/>
      <c r="T20" s="56">
        <v>4</v>
      </c>
      <c r="U20" s="56"/>
      <c r="V20" s="56"/>
      <c r="W20" s="56"/>
      <c r="X20" s="56"/>
      <c r="Y20" s="56"/>
      <c r="Z20" s="56">
        <v>5</v>
      </c>
      <c r="AA20" s="56">
        <v>1</v>
      </c>
      <c r="AB20" s="56"/>
      <c r="AC20" s="56"/>
      <c r="AD20" s="56"/>
      <c r="AE20" s="56">
        <v>3</v>
      </c>
      <c r="AF20" s="56"/>
      <c r="AG20" s="56">
        <v>6</v>
      </c>
      <c r="AH20" s="56"/>
      <c r="AI20" s="56">
        <v>3</v>
      </c>
      <c r="AJ20" s="56">
        <v>4</v>
      </c>
      <c r="AK20" s="56"/>
      <c r="AL20" s="56">
        <v>5</v>
      </c>
      <c r="AM20" s="56"/>
      <c r="AN20" s="56">
        <v>4</v>
      </c>
      <c r="AO20" s="56"/>
      <c r="AP20" s="56">
        <v>3</v>
      </c>
      <c r="AQ20" s="56"/>
      <c r="AR20" s="56"/>
      <c r="AS20" s="56"/>
      <c r="AT20" s="56"/>
      <c r="AU20" s="56"/>
      <c r="AV20" s="56"/>
      <c r="AW20" s="56"/>
    </row>
    <row r="21" spans="1:49" s="45" customFormat="1" ht="16.5">
      <c r="A21" s="54" t="s">
        <v>85</v>
      </c>
      <c r="B21" s="55">
        <f t="shared" si="26"/>
        <v>27</v>
      </c>
      <c r="C21" s="56">
        <v>25</v>
      </c>
      <c r="D21" s="57">
        <f t="shared" si="27"/>
        <v>1.08</v>
      </c>
      <c r="E21" s="56">
        <f t="shared" si="28"/>
        <v>11</v>
      </c>
      <c r="F21" s="56"/>
      <c r="G21" s="56">
        <v>2</v>
      </c>
      <c r="H21" s="56"/>
      <c r="I21" s="56">
        <v>7</v>
      </c>
      <c r="J21" s="56"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>
        <v>1</v>
      </c>
      <c r="V21" s="56"/>
      <c r="W21" s="56"/>
      <c r="X21" s="56"/>
      <c r="Y21" s="56"/>
      <c r="Z21" s="56"/>
      <c r="AA21" s="56">
        <v>0</v>
      </c>
      <c r="AB21" s="56">
        <v>3</v>
      </c>
      <c r="AC21" s="56"/>
      <c r="AD21" s="56"/>
      <c r="AE21" s="56">
        <v>1</v>
      </c>
      <c r="AF21" s="56">
        <v>3</v>
      </c>
      <c r="AG21" s="56"/>
      <c r="AH21" s="56">
        <v>1</v>
      </c>
      <c r="AI21" s="56">
        <v>3</v>
      </c>
      <c r="AJ21" s="56">
        <v>5</v>
      </c>
      <c r="AK21" s="56"/>
      <c r="AL21" s="56"/>
      <c r="AM21" s="56"/>
      <c r="AN21" s="56"/>
      <c r="AO21" s="56">
        <v>3</v>
      </c>
      <c r="AP21" s="56"/>
      <c r="AQ21" s="56"/>
      <c r="AR21" s="56"/>
      <c r="AS21" s="56"/>
      <c r="AT21" s="56"/>
      <c r="AU21" s="56"/>
      <c r="AV21" s="56"/>
      <c r="AW21" s="56"/>
    </row>
    <row r="22" spans="1:49" s="45" customFormat="1" ht="16.5">
      <c r="A22" s="54" t="s">
        <v>324</v>
      </c>
      <c r="B22" s="55">
        <f t="shared" si="26"/>
        <v>19</v>
      </c>
      <c r="C22" s="56">
        <v>7</v>
      </c>
      <c r="D22" s="57">
        <f t="shared" ref="D22" si="60">B22/C22</f>
        <v>2.7142857142857144</v>
      </c>
      <c r="E22" s="56">
        <f t="shared" ref="E22" si="61">COUNT(I22:AW22)</f>
        <v>3</v>
      </c>
      <c r="F22" s="56"/>
      <c r="G22" s="56">
        <v>1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>
        <v>7</v>
      </c>
      <c r="AI22" s="56"/>
      <c r="AJ22" s="56">
        <v>9</v>
      </c>
      <c r="AK22" s="56"/>
      <c r="AL22" s="56">
        <v>3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1:49" s="45" customFormat="1" ht="16.5">
      <c r="A23" s="54" t="s">
        <v>96</v>
      </c>
      <c r="B23" s="55">
        <f t="shared" si="26"/>
        <v>21</v>
      </c>
      <c r="C23" s="56">
        <v>15</v>
      </c>
      <c r="D23" s="57">
        <f t="shared" ref="D23:D33" si="62">B23/C23</f>
        <v>1.4</v>
      </c>
      <c r="E23" s="56">
        <f t="shared" si="28"/>
        <v>5</v>
      </c>
      <c r="F23" s="56"/>
      <c r="G23" s="56">
        <v>0</v>
      </c>
      <c r="H23" s="56"/>
      <c r="I23" s="56">
        <v>7</v>
      </c>
      <c r="J23" s="56">
        <v>2</v>
      </c>
      <c r="K23" s="56">
        <v>4</v>
      </c>
      <c r="L23" s="56">
        <v>8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>
        <v>0</v>
      </c>
      <c r="AQ23" s="56"/>
      <c r="AR23" s="56"/>
      <c r="AS23" s="56"/>
      <c r="AT23" s="56"/>
      <c r="AU23" s="56"/>
      <c r="AV23" s="56"/>
      <c r="AW23" s="56"/>
    </row>
    <row r="24" spans="1:49" s="45" customFormat="1" ht="16.5">
      <c r="A24" s="54" t="s">
        <v>272</v>
      </c>
      <c r="B24" s="55">
        <f t="shared" ref="B24" si="63">SUM(I24:AW24)</f>
        <v>10</v>
      </c>
      <c r="C24" s="56">
        <v>12</v>
      </c>
      <c r="D24" s="57">
        <f t="shared" ref="D24" si="64">B24/C24</f>
        <v>0.83333333333333337</v>
      </c>
      <c r="E24" s="56">
        <f t="shared" ref="E24" si="65">COUNT(I24:AW24)</f>
        <v>7</v>
      </c>
      <c r="F24" s="56"/>
      <c r="G24" s="56"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>
        <v>2</v>
      </c>
      <c r="AB24" s="56">
        <v>1</v>
      </c>
      <c r="AC24" s="56"/>
      <c r="AD24" s="56"/>
      <c r="AE24" s="56">
        <v>2</v>
      </c>
      <c r="AF24" s="56"/>
      <c r="AG24" s="56">
        <v>2</v>
      </c>
      <c r="AH24" s="56">
        <v>0</v>
      </c>
      <c r="AI24" s="56"/>
      <c r="AJ24" s="56"/>
      <c r="AK24" s="56"/>
      <c r="AL24" s="56"/>
      <c r="AM24" s="56">
        <v>2</v>
      </c>
      <c r="AN24" s="56">
        <v>1</v>
      </c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49" s="45" customFormat="1" ht="16.5">
      <c r="A25" s="54" t="s">
        <v>213</v>
      </c>
      <c r="B25" s="55">
        <f t="shared" ref="B25" si="66">SUM(I25:AW25)</f>
        <v>1</v>
      </c>
      <c r="C25" s="56">
        <v>9</v>
      </c>
      <c r="D25" s="57">
        <f t="shared" si="62"/>
        <v>0.1111111111111111</v>
      </c>
      <c r="E25" s="56">
        <f t="shared" ref="E25" si="67">COUNT(I25:AW25)</f>
        <v>3</v>
      </c>
      <c r="F25" s="56"/>
      <c r="G25" s="56">
        <v>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>
        <v>1</v>
      </c>
      <c r="T25" s="56">
        <v>0</v>
      </c>
      <c r="U25" s="56">
        <v>0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1:49" s="45" customFormat="1" ht="16.5">
      <c r="A26" s="54" t="s">
        <v>260</v>
      </c>
      <c r="B26" s="55">
        <f t="shared" ref="B26" si="68">SUM(I26:AW26)</f>
        <v>4</v>
      </c>
      <c r="C26" s="56">
        <v>6</v>
      </c>
      <c r="D26" s="57">
        <f t="shared" ref="D26" si="69">B26/C26</f>
        <v>0.66666666666666663</v>
      </c>
      <c r="E26" s="56">
        <f t="shared" ref="E26" si="70">COUNT(I26:AW26)</f>
        <v>3</v>
      </c>
      <c r="F26" s="56"/>
      <c r="G26" s="56"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>
        <v>1</v>
      </c>
      <c r="AA26" s="56"/>
      <c r="AB26" s="56"/>
      <c r="AC26" s="56">
        <v>2</v>
      </c>
      <c r="AD26" s="56"/>
      <c r="AE26" s="56"/>
      <c r="AF26" s="56"/>
      <c r="AG26" s="56">
        <v>1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s="45" customFormat="1" ht="16.5">
      <c r="A27" s="54" t="s">
        <v>124</v>
      </c>
      <c r="B27" s="55">
        <f t="shared" ref="B27" si="71">SUM(I27:AW27)</f>
        <v>23</v>
      </c>
      <c r="C27" s="56">
        <v>12</v>
      </c>
      <c r="D27" s="57">
        <f t="shared" si="62"/>
        <v>1.9166666666666667</v>
      </c>
      <c r="E27" s="56">
        <f t="shared" ref="E27" si="72">COUNT(I27:AW27)</f>
        <v>5</v>
      </c>
      <c r="F27" s="56"/>
      <c r="G27" s="56">
        <v>0</v>
      </c>
      <c r="H27" s="56"/>
      <c r="I27" s="56"/>
      <c r="J27" s="56">
        <v>5</v>
      </c>
      <c r="K27" s="56"/>
      <c r="L27" s="56"/>
      <c r="M27" s="56">
        <v>7</v>
      </c>
      <c r="N27" s="56">
        <v>5</v>
      </c>
      <c r="O27" s="56"/>
      <c r="P27" s="56"/>
      <c r="Q27" s="56"/>
      <c r="R27" s="56">
        <v>2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>
        <v>4</v>
      </c>
      <c r="AN27" s="56"/>
      <c r="AO27" s="56"/>
      <c r="AP27" s="56"/>
      <c r="AQ27" s="56"/>
      <c r="AR27" s="56"/>
      <c r="AS27" s="56"/>
      <c r="AT27" s="56"/>
      <c r="AU27" s="56"/>
      <c r="AV27" s="56"/>
      <c r="AW27" s="56"/>
    </row>
    <row r="28" spans="1:49" s="45" customFormat="1" ht="16.5">
      <c r="A28" s="54" t="s">
        <v>204</v>
      </c>
      <c r="B28" s="55">
        <f t="shared" ref="B28:B30" si="73">SUM(I28:AW28)</f>
        <v>1</v>
      </c>
      <c r="C28" s="56">
        <v>4</v>
      </c>
      <c r="D28" s="57">
        <f t="shared" si="62"/>
        <v>0.25</v>
      </c>
      <c r="E28" s="56">
        <f t="shared" ref="E28:E30" si="74">COUNT(I28:AW28)</f>
        <v>2</v>
      </c>
      <c r="F28" s="56"/>
      <c r="G28" s="56">
        <v>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v>1</v>
      </c>
      <c r="S28" s="56"/>
      <c r="T28" s="56"/>
      <c r="U28" s="56"/>
      <c r="V28" s="56">
        <v>0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</row>
    <row r="29" spans="1:49" s="45" customFormat="1" ht="16.5">
      <c r="A29" s="54" t="s">
        <v>363</v>
      </c>
      <c r="B29" s="55">
        <f t="shared" ref="B29" si="75">SUM(I29:AW29)</f>
        <v>1</v>
      </c>
      <c r="C29" s="56">
        <v>2</v>
      </c>
      <c r="D29" s="57">
        <f t="shared" ref="D29" si="76">B29/C29</f>
        <v>0.5</v>
      </c>
      <c r="E29" s="56">
        <f t="shared" ref="E29" si="77">COUNT(I29:AW29)</f>
        <v>1</v>
      </c>
      <c r="F29" s="56"/>
      <c r="G29" s="56">
        <v>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>
        <v>1</v>
      </c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s="45" customFormat="1" ht="16.5">
      <c r="A30" s="54" t="s">
        <v>205</v>
      </c>
      <c r="B30" s="55">
        <f t="shared" si="73"/>
        <v>4</v>
      </c>
      <c r="C30" s="56">
        <v>3</v>
      </c>
      <c r="D30" s="57">
        <f t="shared" si="62"/>
        <v>1.3333333333333333</v>
      </c>
      <c r="E30" s="56">
        <f t="shared" si="74"/>
        <v>1</v>
      </c>
      <c r="F30" s="56"/>
      <c r="G30" s="56"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v>4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s="45" customFormat="1" ht="16.5">
      <c r="A31" s="54" t="s">
        <v>230</v>
      </c>
      <c r="B31" s="55">
        <f t="shared" ref="B31" si="78">SUM(I31:AW31)</f>
        <v>0</v>
      </c>
      <c r="C31" s="56">
        <v>2</v>
      </c>
      <c r="D31" s="57">
        <f t="shared" ref="D31" si="79">B31/C31</f>
        <v>0</v>
      </c>
      <c r="E31" s="56">
        <f t="shared" ref="E31" si="80">COUNT(I31:AW31)</f>
        <v>1</v>
      </c>
      <c r="F31" s="56"/>
      <c r="G31" s="56">
        <v>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>
        <v>0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s="45" customFormat="1" ht="16.5">
      <c r="A32" s="54" t="s">
        <v>317</v>
      </c>
      <c r="B32" s="55">
        <f t="shared" ref="B32" si="81">SUM(I32:AW32)</f>
        <v>10</v>
      </c>
      <c r="C32" s="56">
        <v>6</v>
      </c>
      <c r="D32" s="57">
        <f t="shared" ref="D32" si="82">B32/C32</f>
        <v>1.6666666666666667</v>
      </c>
      <c r="E32" s="56">
        <f t="shared" ref="E32" si="83">COUNT(I32:AW32)</f>
        <v>2</v>
      </c>
      <c r="F32" s="56"/>
      <c r="G32" s="56">
        <v>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>
        <v>5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>
        <v>5</v>
      </c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1:49" s="45" customFormat="1" ht="16.5">
      <c r="A33" s="54" t="s">
        <v>159</v>
      </c>
      <c r="B33" s="55">
        <f t="shared" ref="B33:B35" si="84">SUM(I33:AW33)</f>
        <v>43</v>
      </c>
      <c r="C33" s="56">
        <v>26</v>
      </c>
      <c r="D33" s="57">
        <f t="shared" si="62"/>
        <v>1.6538461538461537</v>
      </c>
      <c r="E33" s="56">
        <f t="shared" ref="E33" si="85">COUNT(I33:AW33)</f>
        <v>11</v>
      </c>
      <c r="F33" s="56"/>
      <c r="G33" s="56">
        <v>0</v>
      </c>
      <c r="H33" s="56"/>
      <c r="I33" s="56"/>
      <c r="J33" s="56"/>
      <c r="K33" s="56"/>
      <c r="L33" s="56"/>
      <c r="M33" s="56">
        <v>3</v>
      </c>
      <c r="N33" s="56">
        <v>6</v>
      </c>
      <c r="O33" s="56"/>
      <c r="P33" s="56">
        <v>5</v>
      </c>
      <c r="Q33" s="56">
        <v>3</v>
      </c>
      <c r="R33" s="56">
        <v>3</v>
      </c>
      <c r="S33" s="56"/>
      <c r="T33" s="56"/>
      <c r="U33" s="56"/>
      <c r="V33" s="56">
        <v>2</v>
      </c>
      <c r="W33" s="56"/>
      <c r="X33" s="56">
        <v>2</v>
      </c>
      <c r="Y33" s="56">
        <v>8</v>
      </c>
      <c r="Z33" s="56">
        <v>1</v>
      </c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>
        <v>7</v>
      </c>
      <c r="AO33" s="56">
        <v>3</v>
      </c>
      <c r="AP33" s="56"/>
      <c r="AQ33" s="56"/>
      <c r="AR33" s="56"/>
      <c r="AS33" s="56"/>
      <c r="AT33" s="56"/>
      <c r="AU33" s="56"/>
      <c r="AV33" s="56"/>
      <c r="AW33" s="56"/>
    </row>
    <row r="34" spans="1:49" s="45" customFormat="1" ht="16.5">
      <c r="A34" s="54" t="s">
        <v>372</v>
      </c>
      <c r="B34" s="55">
        <f t="shared" ref="B34" si="86">SUM(I34:AW34)</f>
        <v>1</v>
      </c>
      <c r="C34" s="56">
        <v>2</v>
      </c>
      <c r="D34" s="57">
        <f t="shared" ref="D34" si="87">B34/C34</f>
        <v>0.5</v>
      </c>
      <c r="E34" s="56">
        <f t="shared" ref="E34" si="88">COUNT(I34:AW34)</f>
        <v>1</v>
      </c>
      <c r="F34" s="56"/>
      <c r="G34" s="56">
        <v>0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>
        <v>1</v>
      </c>
      <c r="AP34" s="56"/>
      <c r="AQ34" s="56"/>
      <c r="AR34" s="56"/>
      <c r="AS34" s="56"/>
      <c r="AT34" s="56"/>
      <c r="AU34" s="56"/>
      <c r="AV34" s="56"/>
      <c r="AW34" s="56"/>
    </row>
    <row r="35" spans="1:49" s="45" customFormat="1" ht="16.5">
      <c r="A35" s="54" t="s">
        <v>90</v>
      </c>
      <c r="B35" s="55">
        <f t="shared" si="84"/>
        <v>48</v>
      </c>
      <c r="C35" s="56">
        <v>30</v>
      </c>
      <c r="D35" s="57">
        <f t="shared" si="27"/>
        <v>1.6</v>
      </c>
      <c r="E35" s="56">
        <f t="shared" si="28"/>
        <v>15</v>
      </c>
      <c r="F35" s="56"/>
      <c r="G35" s="56">
        <v>0</v>
      </c>
      <c r="H35" s="56"/>
      <c r="I35" s="56">
        <v>0</v>
      </c>
      <c r="J35" s="56"/>
      <c r="K35" s="56">
        <v>3</v>
      </c>
      <c r="L35" s="56"/>
      <c r="M35" s="56"/>
      <c r="N35" s="56"/>
      <c r="O35" s="56">
        <v>3</v>
      </c>
      <c r="P35" s="56">
        <v>2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2</v>
      </c>
      <c r="AB35" s="56">
        <v>4</v>
      </c>
      <c r="AC35" s="56">
        <v>3</v>
      </c>
      <c r="AD35" s="56"/>
      <c r="AE35" s="56">
        <v>2</v>
      </c>
      <c r="AF35" s="56">
        <v>1</v>
      </c>
      <c r="AG35" s="56">
        <v>7</v>
      </c>
      <c r="AH35" s="56"/>
      <c r="AI35" s="56">
        <v>1</v>
      </c>
      <c r="AJ35" s="56">
        <v>4</v>
      </c>
      <c r="AK35" s="56"/>
      <c r="AL35" s="56"/>
      <c r="AM35" s="56">
        <v>2</v>
      </c>
      <c r="AN35" s="56">
        <v>12</v>
      </c>
      <c r="AO35" s="56">
        <v>2</v>
      </c>
      <c r="AP35" s="56"/>
      <c r="AQ35" s="56"/>
      <c r="AR35" s="56"/>
      <c r="AS35" s="56"/>
      <c r="AT35" s="56"/>
      <c r="AU35" s="56"/>
      <c r="AV35" s="56"/>
      <c r="AW35" s="56"/>
    </row>
    <row r="36" spans="1:49" s="45" customFormat="1" ht="16.5">
      <c r="A36" s="54" t="s">
        <v>196</v>
      </c>
      <c r="B36" s="55">
        <f t="shared" ref="B36" si="89">SUM(I36:AW36)</f>
        <v>9</v>
      </c>
      <c r="C36" s="56">
        <v>3</v>
      </c>
      <c r="D36" s="57">
        <f t="shared" si="27"/>
        <v>3</v>
      </c>
      <c r="E36" s="56">
        <f t="shared" si="28"/>
        <v>1</v>
      </c>
      <c r="F36" s="56"/>
      <c r="G36" s="56">
        <v>0</v>
      </c>
      <c r="H36" s="56"/>
      <c r="I36" s="56"/>
      <c r="J36" s="56"/>
      <c r="K36" s="56"/>
      <c r="L36" s="56"/>
      <c r="M36" s="56"/>
      <c r="N36" s="56"/>
      <c r="O36" s="56"/>
      <c r="P36" s="56"/>
      <c r="Q36" s="56">
        <v>9</v>
      </c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</row>
    <row r="37" spans="1:49" s="45" customFormat="1" ht="16.5">
      <c r="A37" s="54" t="s">
        <v>97</v>
      </c>
      <c r="B37" s="55">
        <f t="shared" si="26"/>
        <v>76</v>
      </c>
      <c r="C37" s="56">
        <v>32</v>
      </c>
      <c r="D37" s="57">
        <f>B37/C37</f>
        <v>2.375</v>
      </c>
      <c r="E37" s="56">
        <f t="shared" si="28"/>
        <v>14</v>
      </c>
      <c r="F37" s="56"/>
      <c r="G37" s="56">
        <v>1</v>
      </c>
      <c r="H37" s="56"/>
      <c r="I37" s="56">
        <v>9</v>
      </c>
      <c r="J37" s="56">
        <v>5</v>
      </c>
      <c r="K37" s="56">
        <v>3</v>
      </c>
      <c r="L37" s="56"/>
      <c r="M37" s="56">
        <v>4</v>
      </c>
      <c r="N37" s="56"/>
      <c r="O37" s="56"/>
      <c r="P37" s="56"/>
      <c r="Q37" s="56"/>
      <c r="R37" s="56"/>
      <c r="S37" s="56"/>
      <c r="T37" s="56"/>
      <c r="U37" s="56">
        <v>8</v>
      </c>
      <c r="V37" s="56">
        <v>8</v>
      </c>
      <c r="W37" s="56">
        <v>9</v>
      </c>
      <c r="X37" s="56"/>
      <c r="Y37" s="56"/>
      <c r="Z37" s="56">
        <v>4</v>
      </c>
      <c r="AA37" s="56"/>
      <c r="AB37" s="56">
        <v>6</v>
      </c>
      <c r="AC37" s="56">
        <v>2</v>
      </c>
      <c r="AD37" s="56"/>
      <c r="AE37" s="56"/>
      <c r="AF37" s="56">
        <v>7</v>
      </c>
      <c r="AG37" s="56">
        <v>2</v>
      </c>
      <c r="AH37" s="56"/>
      <c r="AI37" s="56">
        <v>5</v>
      </c>
      <c r="AJ37" s="56"/>
      <c r="AK37" s="56"/>
      <c r="AL37" s="56"/>
      <c r="AM37" s="56"/>
      <c r="AN37" s="56"/>
      <c r="AO37" s="56"/>
      <c r="AP37" s="56">
        <v>4</v>
      </c>
      <c r="AQ37" s="56"/>
      <c r="AR37" s="56"/>
      <c r="AS37" s="56"/>
      <c r="AT37" s="56"/>
      <c r="AU37" s="56"/>
      <c r="AV37" s="56"/>
      <c r="AW37" s="56"/>
    </row>
    <row r="38" spans="1:49" s="45" customFormat="1" ht="16.5">
      <c r="A38" s="54" t="s">
        <v>71</v>
      </c>
      <c r="B38" s="55">
        <f t="shared" si="26"/>
        <v>112</v>
      </c>
      <c r="C38" s="56">
        <v>78</v>
      </c>
      <c r="D38" s="57">
        <f t="shared" si="27"/>
        <v>1.4358974358974359</v>
      </c>
      <c r="E38" s="56">
        <f t="shared" si="28"/>
        <v>32</v>
      </c>
      <c r="F38" s="56"/>
      <c r="G38" s="56">
        <v>1</v>
      </c>
      <c r="H38" s="56"/>
      <c r="I38" s="56">
        <v>5</v>
      </c>
      <c r="J38" s="56">
        <v>4</v>
      </c>
      <c r="K38" s="56">
        <v>2</v>
      </c>
      <c r="L38" s="56">
        <v>7</v>
      </c>
      <c r="M38" s="56">
        <v>2</v>
      </c>
      <c r="N38" s="56">
        <v>7</v>
      </c>
      <c r="O38" s="56">
        <v>2</v>
      </c>
      <c r="P38" s="56">
        <v>5</v>
      </c>
      <c r="Q38" s="56">
        <v>4</v>
      </c>
      <c r="R38" s="56">
        <v>3</v>
      </c>
      <c r="S38" s="56">
        <v>7</v>
      </c>
      <c r="T38" s="56">
        <v>5</v>
      </c>
      <c r="U38" s="56">
        <v>2</v>
      </c>
      <c r="V38" s="56">
        <v>3</v>
      </c>
      <c r="W38" s="56">
        <v>5</v>
      </c>
      <c r="X38" s="56">
        <v>0</v>
      </c>
      <c r="Y38" s="56">
        <v>3</v>
      </c>
      <c r="Z38" s="56"/>
      <c r="AA38" s="56">
        <v>1</v>
      </c>
      <c r="AB38" s="56">
        <v>6</v>
      </c>
      <c r="AC38" s="56">
        <v>3</v>
      </c>
      <c r="AD38" s="56">
        <v>2</v>
      </c>
      <c r="AE38" s="56">
        <v>3</v>
      </c>
      <c r="AF38" s="56">
        <v>2</v>
      </c>
      <c r="AG38" s="56">
        <v>2</v>
      </c>
      <c r="AH38" s="56">
        <v>3</v>
      </c>
      <c r="AI38" s="56">
        <v>4</v>
      </c>
      <c r="AJ38" s="56">
        <v>4</v>
      </c>
      <c r="AK38" s="56">
        <v>6</v>
      </c>
      <c r="AL38" s="56"/>
      <c r="AM38" s="56">
        <v>4</v>
      </c>
      <c r="AN38" s="56">
        <v>2</v>
      </c>
      <c r="AO38" s="56">
        <v>1</v>
      </c>
      <c r="AP38" s="56">
        <v>3</v>
      </c>
      <c r="AQ38" s="56"/>
      <c r="AR38" s="56"/>
      <c r="AS38" s="56"/>
      <c r="AT38" s="56"/>
      <c r="AU38" s="56"/>
      <c r="AV38" s="56"/>
      <c r="AW38" s="56"/>
    </row>
    <row r="39" spans="1:49" s="45" customFormat="1" ht="16.5">
      <c r="A39" s="58" t="s">
        <v>70</v>
      </c>
      <c r="B39" s="55">
        <f t="shared" ref="B39" si="90">SUM(I39:AW39)</f>
        <v>107</v>
      </c>
      <c r="C39" s="56">
        <v>55</v>
      </c>
      <c r="D39" s="57">
        <f t="shared" ref="D39" si="91">B39/C39</f>
        <v>1.9454545454545455</v>
      </c>
      <c r="E39" s="56">
        <f t="shared" ref="E39" si="92">COUNT(I39:AW39)</f>
        <v>25</v>
      </c>
      <c r="F39" s="56"/>
      <c r="G39" s="56">
        <v>0</v>
      </c>
      <c r="H39" s="60"/>
      <c r="I39" s="60"/>
      <c r="J39" s="60"/>
      <c r="K39" s="60"/>
      <c r="L39" s="60">
        <v>4</v>
      </c>
      <c r="M39" s="60">
        <v>3</v>
      </c>
      <c r="N39" s="60"/>
      <c r="O39" s="60">
        <v>4</v>
      </c>
      <c r="P39" s="60">
        <v>3</v>
      </c>
      <c r="Q39" s="60">
        <v>2</v>
      </c>
      <c r="R39" s="60">
        <v>9</v>
      </c>
      <c r="S39" s="60">
        <v>9</v>
      </c>
      <c r="T39" s="60">
        <v>4</v>
      </c>
      <c r="U39" s="60">
        <v>1</v>
      </c>
      <c r="V39" s="60">
        <v>4</v>
      </c>
      <c r="W39" s="60">
        <v>2</v>
      </c>
      <c r="X39" s="60"/>
      <c r="Y39" s="60"/>
      <c r="Z39" s="60">
        <v>6</v>
      </c>
      <c r="AA39" s="60">
        <v>7</v>
      </c>
      <c r="AB39" s="60"/>
      <c r="AC39" s="60">
        <v>6</v>
      </c>
      <c r="AD39" s="60">
        <v>7</v>
      </c>
      <c r="AE39" s="60">
        <v>4</v>
      </c>
      <c r="AF39" s="60"/>
      <c r="AG39" s="60">
        <v>3</v>
      </c>
      <c r="AH39" s="60">
        <v>5</v>
      </c>
      <c r="AI39" s="60">
        <v>1</v>
      </c>
      <c r="AJ39" s="60">
        <v>6</v>
      </c>
      <c r="AK39" s="60">
        <v>2</v>
      </c>
      <c r="AL39" s="60">
        <v>7</v>
      </c>
      <c r="AM39" s="60">
        <v>5</v>
      </c>
      <c r="AN39" s="60"/>
      <c r="AO39" s="60">
        <v>0</v>
      </c>
      <c r="AP39" s="60">
        <v>3</v>
      </c>
      <c r="AQ39" s="60"/>
      <c r="AR39" s="60"/>
      <c r="AS39" s="60"/>
      <c r="AT39" s="60"/>
      <c r="AU39" s="60"/>
      <c r="AV39" s="60"/>
      <c r="AW39" s="60"/>
    </row>
    <row r="40" spans="1:49" s="45" customFormat="1" ht="16.5">
      <c r="A40" s="58" t="s">
        <v>255</v>
      </c>
      <c r="B40" s="55">
        <f t="shared" ref="B40" si="93">SUM(I40:AW40)</f>
        <v>2</v>
      </c>
      <c r="C40" s="56">
        <v>2</v>
      </c>
      <c r="D40" s="57">
        <f t="shared" ref="D40" si="94">B40/C40</f>
        <v>1</v>
      </c>
      <c r="E40" s="56">
        <f t="shared" ref="E40" si="95">COUNT(I40:AW40)</f>
        <v>1</v>
      </c>
      <c r="F40" s="56"/>
      <c r="G40" s="56">
        <v>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</row>
    <row r="41" spans="1:49" s="45" customFormat="1" ht="16.5">
      <c r="A41" s="58" t="s">
        <v>157</v>
      </c>
      <c r="B41" s="55">
        <f t="shared" ref="B41" si="96">SUM(I41:AW41)</f>
        <v>2</v>
      </c>
      <c r="C41" s="56">
        <v>7</v>
      </c>
      <c r="D41" s="57">
        <f t="shared" ref="D41" si="97">B41/C41</f>
        <v>0.2857142857142857</v>
      </c>
      <c r="E41" s="56">
        <f t="shared" ref="E41:E42" si="98">COUNT(I41:AW41)</f>
        <v>4</v>
      </c>
      <c r="F41" s="56"/>
      <c r="G41" s="56">
        <v>1</v>
      </c>
      <c r="H41" s="60"/>
      <c r="I41" s="60"/>
      <c r="J41" s="60"/>
      <c r="K41" s="60"/>
      <c r="L41" s="60"/>
      <c r="M41" s="60">
        <v>0</v>
      </c>
      <c r="N41" s="60">
        <v>2</v>
      </c>
      <c r="O41" s="60"/>
      <c r="P41" s="60"/>
      <c r="Q41" s="60"/>
      <c r="R41" s="60"/>
      <c r="S41" s="60"/>
      <c r="T41" s="60"/>
      <c r="U41" s="60">
        <v>0</v>
      </c>
      <c r="V41" s="60"/>
      <c r="W41" s="60"/>
      <c r="X41" s="60"/>
      <c r="Y41" s="60"/>
      <c r="Z41" s="60">
        <v>0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</row>
    <row r="42" spans="1:49" s="45" customFormat="1" ht="16.5">
      <c r="A42" s="58" t="s">
        <v>214</v>
      </c>
      <c r="B42" s="55">
        <f t="shared" ref="B42" si="99">SUM(I42:AW42)</f>
        <v>39</v>
      </c>
      <c r="C42" s="56">
        <v>19</v>
      </c>
      <c r="D42" s="57">
        <f>B42/C42</f>
        <v>2.0526315789473686</v>
      </c>
      <c r="E42" s="56">
        <f t="shared" si="98"/>
        <v>7</v>
      </c>
      <c r="F42" s="56"/>
      <c r="G42" s="56">
        <v>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>
        <v>15</v>
      </c>
      <c r="T42" s="60"/>
      <c r="U42" s="60"/>
      <c r="V42" s="60">
        <v>2</v>
      </c>
      <c r="W42" s="60"/>
      <c r="X42" s="60"/>
      <c r="Y42" s="60">
        <v>2</v>
      </c>
      <c r="Z42" s="60">
        <v>1</v>
      </c>
      <c r="AA42" s="60"/>
      <c r="AB42" s="60"/>
      <c r="AC42" s="60"/>
      <c r="AD42" s="60">
        <v>1</v>
      </c>
      <c r="AE42" s="60"/>
      <c r="AF42" s="60"/>
      <c r="AG42" s="60"/>
      <c r="AH42" s="60"/>
      <c r="AI42" s="60"/>
      <c r="AJ42" s="60"/>
      <c r="AK42" s="60">
        <v>8</v>
      </c>
      <c r="AL42" s="60"/>
      <c r="AM42" s="60">
        <v>10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</row>
    <row r="43" spans="1:49" s="45" customFormat="1" ht="16.5">
      <c r="A43" s="58" t="s">
        <v>94</v>
      </c>
      <c r="B43" s="55">
        <f t="shared" si="26"/>
        <v>71</v>
      </c>
      <c r="C43" s="56">
        <v>30</v>
      </c>
      <c r="D43" s="57">
        <f>B43/C43</f>
        <v>2.3666666666666667</v>
      </c>
      <c r="E43" s="56">
        <f t="shared" si="28"/>
        <v>14</v>
      </c>
      <c r="F43" s="56"/>
      <c r="G43" s="56">
        <v>0</v>
      </c>
      <c r="H43" s="60"/>
      <c r="I43" s="60"/>
      <c r="J43" s="60">
        <v>5</v>
      </c>
      <c r="K43" s="60">
        <v>8</v>
      </c>
      <c r="L43" s="60"/>
      <c r="M43" s="60">
        <v>7</v>
      </c>
      <c r="N43" s="60"/>
      <c r="O43" s="60">
        <v>6</v>
      </c>
      <c r="P43" s="60">
        <v>10</v>
      </c>
      <c r="Q43" s="60">
        <v>4</v>
      </c>
      <c r="R43" s="60">
        <v>7</v>
      </c>
      <c r="S43" s="60"/>
      <c r="T43" s="60">
        <v>5</v>
      </c>
      <c r="U43" s="60">
        <v>2</v>
      </c>
      <c r="V43" s="60">
        <v>0</v>
      </c>
      <c r="W43" s="60">
        <v>6</v>
      </c>
      <c r="X43" s="60">
        <v>0</v>
      </c>
      <c r="Y43" s="60"/>
      <c r="Z43" s="60"/>
      <c r="AA43" s="60">
        <v>7</v>
      </c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>
        <v>4</v>
      </c>
      <c r="AP43" s="60"/>
      <c r="AQ43" s="60"/>
      <c r="AR43" s="60"/>
      <c r="AS43" s="60"/>
      <c r="AT43" s="60"/>
      <c r="AU43" s="60"/>
      <c r="AV43" s="60"/>
      <c r="AW43" s="60"/>
    </row>
    <row r="44" spans="1:49" s="45" customFormat="1" ht="16.5">
      <c r="A44" s="58" t="s">
        <v>95</v>
      </c>
      <c r="B44" s="59">
        <f t="shared" si="26"/>
        <v>80</v>
      </c>
      <c r="C44" s="60">
        <v>30</v>
      </c>
      <c r="D44" s="61">
        <f>B44/C44</f>
        <v>2.6666666666666665</v>
      </c>
      <c r="E44" s="60">
        <f t="shared" si="28"/>
        <v>10</v>
      </c>
      <c r="F44" s="60"/>
      <c r="G44" s="60">
        <v>0</v>
      </c>
      <c r="H44" s="60"/>
      <c r="I44" s="60">
        <v>6</v>
      </c>
      <c r="J44" s="60"/>
      <c r="K44" s="60">
        <v>8</v>
      </c>
      <c r="L44" s="60">
        <v>11</v>
      </c>
      <c r="M44" s="60">
        <v>5</v>
      </c>
      <c r="N44" s="60">
        <v>10</v>
      </c>
      <c r="O44" s="60"/>
      <c r="P44" s="60">
        <v>9</v>
      </c>
      <c r="Q44" s="60">
        <v>5</v>
      </c>
      <c r="R44" s="60"/>
      <c r="S44" s="60"/>
      <c r="T44" s="60">
        <v>7</v>
      </c>
      <c r="U44" s="60">
        <v>9</v>
      </c>
      <c r="V44" s="60"/>
      <c r="W44" s="60"/>
      <c r="X44" s="60"/>
      <c r="Y44" s="60">
        <v>10</v>
      </c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</row>
    <row r="45" spans="1:49" s="45" customFormat="1" ht="17.25" thickBot="1">
      <c r="A45" s="133" t="s">
        <v>231</v>
      </c>
      <c r="B45" s="134">
        <f t="shared" ref="B45" si="100">SUM(I45:AW45)</f>
        <v>4</v>
      </c>
      <c r="C45" s="135">
        <v>7</v>
      </c>
      <c r="D45" s="136">
        <f>B45/C45</f>
        <v>0.5714285714285714</v>
      </c>
      <c r="E45" s="135">
        <f t="shared" ref="E45" si="101">COUNT(I45:AW45)</f>
        <v>4</v>
      </c>
      <c r="F45" s="135"/>
      <c r="G45" s="135">
        <v>0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>
        <v>0</v>
      </c>
      <c r="V45" s="135">
        <v>1</v>
      </c>
      <c r="W45" s="135">
        <v>2</v>
      </c>
      <c r="X45" s="135"/>
      <c r="Y45" s="135"/>
      <c r="Z45" s="135"/>
      <c r="AA45" s="135"/>
      <c r="AB45" s="135"/>
      <c r="AC45" s="135">
        <v>1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</row>
    <row r="46" spans="1:49" s="46" customFormat="1" ht="17.25" thickTop="1">
      <c r="A46" s="62" t="s">
        <v>67</v>
      </c>
      <c r="B46" s="109">
        <f t="shared" si="26"/>
        <v>72</v>
      </c>
      <c r="C46" s="67">
        <v>9</v>
      </c>
      <c r="D46" s="68">
        <f t="shared" si="27"/>
        <v>8</v>
      </c>
      <c r="E46" s="67">
        <f t="shared" si="28"/>
        <v>4</v>
      </c>
      <c r="F46" s="67"/>
      <c r="G46" s="67">
        <v>0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>
        <v>18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>
        <v>17</v>
      </c>
      <c r="AH46" s="63"/>
      <c r="AI46" s="63"/>
      <c r="AJ46" s="63">
        <v>27</v>
      </c>
      <c r="AK46" s="63"/>
      <c r="AL46" s="63"/>
      <c r="AM46" s="63"/>
      <c r="AN46" s="63"/>
      <c r="AO46" s="63"/>
      <c r="AP46" s="63">
        <v>10</v>
      </c>
      <c r="AQ46" s="63"/>
      <c r="AR46" s="63"/>
      <c r="AS46" s="63"/>
      <c r="AT46" s="63"/>
      <c r="AU46" s="63"/>
      <c r="AV46" s="63"/>
      <c r="AW46" s="63"/>
    </row>
    <row r="47" spans="1:49" s="45" customFormat="1" ht="16.5">
      <c r="A47" s="64" t="s">
        <v>67</v>
      </c>
      <c r="B47" s="59">
        <f t="shared" si="26"/>
        <v>646</v>
      </c>
      <c r="C47" s="60">
        <v>74</v>
      </c>
      <c r="D47" s="61">
        <f t="shared" si="27"/>
        <v>8.7297297297297298</v>
      </c>
      <c r="E47" s="60">
        <f t="shared" si="28"/>
        <v>30</v>
      </c>
      <c r="F47" s="60"/>
      <c r="G47" s="60">
        <v>4</v>
      </c>
      <c r="H47" s="65"/>
      <c r="I47" s="65">
        <v>24</v>
      </c>
      <c r="J47" s="65">
        <v>19</v>
      </c>
      <c r="K47" s="65">
        <v>27</v>
      </c>
      <c r="L47" s="65">
        <v>26</v>
      </c>
      <c r="M47" s="65">
        <v>29</v>
      </c>
      <c r="N47" s="65">
        <v>25</v>
      </c>
      <c r="O47" s="65">
        <v>14</v>
      </c>
      <c r="P47" s="65">
        <v>30</v>
      </c>
      <c r="Q47" s="65">
        <v>23</v>
      </c>
      <c r="R47" s="65"/>
      <c r="S47" s="65">
        <v>23</v>
      </c>
      <c r="T47" s="65">
        <v>30</v>
      </c>
      <c r="U47" s="65">
        <v>27</v>
      </c>
      <c r="V47" s="65">
        <v>21</v>
      </c>
      <c r="W47" s="65">
        <v>24</v>
      </c>
      <c r="X47" s="65">
        <v>11</v>
      </c>
      <c r="Y47" s="65">
        <v>23</v>
      </c>
      <c r="Z47" s="65">
        <v>28</v>
      </c>
      <c r="AA47" s="65">
        <v>19</v>
      </c>
      <c r="AB47" s="65">
        <v>20</v>
      </c>
      <c r="AC47" s="65">
        <v>16</v>
      </c>
      <c r="AD47" s="65">
        <v>18</v>
      </c>
      <c r="AE47" s="65">
        <v>18</v>
      </c>
      <c r="AF47" s="65">
        <v>15</v>
      </c>
      <c r="AG47" s="65"/>
      <c r="AH47" s="65">
        <v>19</v>
      </c>
      <c r="AI47" s="65">
        <v>17</v>
      </c>
      <c r="AJ47" s="65"/>
      <c r="AK47" s="65">
        <v>20</v>
      </c>
      <c r="AL47" s="65">
        <v>21</v>
      </c>
      <c r="AM47" s="65">
        <v>23</v>
      </c>
      <c r="AN47" s="65">
        <v>21</v>
      </c>
      <c r="AO47" s="65">
        <v>15</v>
      </c>
      <c r="AP47" s="65"/>
      <c r="AQ47" s="65"/>
      <c r="AR47" s="65"/>
      <c r="AS47" s="65"/>
      <c r="AT47" s="65"/>
      <c r="AU47" s="65"/>
      <c r="AV47" s="65"/>
      <c r="AW47" s="65"/>
    </row>
    <row r="48" spans="1:49" s="45" customFormat="1" ht="17.25" thickBot="1">
      <c r="A48" s="54" t="s">
        <v>81</v>
      </c>
      <c r="B48" s="59">
        <f t="shared" si="26"/>
        <v>722</v>
      </c>
      <c r="C48" s="60">
        <v>80</v>
      </c>
      <c r="D48" s="61">
        <f t="shared" si="27"/>
        <v>9.0250000000000004</v>
      </c>
      <c r="E48" s="60">
        <f t="shared" si="28"/>
        <v>34</v>
      </c>
      <c r="F48" s="60"/>
      <c r="G48" s="60">
        <v>6</v>
      </c>
      <c r="H48" s="65"/>
      <c r="I48" s="65">
        <v>23</v>
      </c>
      <c r="J48" s="65">
        <v>32</v>
      </c>
      <c r="K48" s="65">
        <v>30</v>
      </c>
      <c r="L48" s="65">
        <v>26</v>
      </c>
      <c r="M48" s="65">
        <v>32</v>
      </c>
      <c r="N48" s="65">
        <v>27</v>
      </c>
      <c r="O48" s="65">
        <v>20</v>
      </c>
      <c r="P48" s="65">
        <v>32</v>
      </c>
      <c r="Q48" s="65">
        <v>30</v>
      </c>
      <c r="R48" s="65">
        <v>30</v>
      </c>
      <c r="S48" s="65">
        <v>32</v>
      </c>
      <c r="T48" s="65">
        <v>23</v>
      </c>
      <c r="U48" s="65">
        <v>22</v>
      </c>
      <c r="V48" s="65">
        <v>21</v>
      </c>
      <c r="W48" s="65">
        <v>18</v>
      </c>
      <c r="X48" s="65">
        <v>15</v>
      </c>
      <c r="Y48" s="65">
        <v>24</v>
      </c>
      <c r="Z48" s="65">
        <v>17</v>
      </c>
      <c r="AA48" s="65">
        <v>20</v>
      </c>
      <c r="AB48" s="65">
        <v>10</v>
      </c>
      <c r="AC48" s="65">
        <v>18</v>
      </c>
      <c r="AD48" s="65">
        <v>18</v>
      </c>
      <c r="AE48" s="65">
        <v>17</v>
      </c>
      <c r="AF48" s="65">
        <v>20</v>
      </c>
      <c r="AG48" s="65">
        <v>13</v>
      </c>
      <c r="AH48" s="65">
        <v>19</v>
      </c>
      <c r="AI48" s="65">
        <v>16</v>
      </c>
      <c r="AJ48" s="65">
        <v>21</v>
      </c>
      <c r="AK48" s="65">
        <v>24</v>
      </c>
      <c r="AL48" s="65">
        <v>16</v>
      </c>
      <c r="AM48" s="65">
        <v>25</v>
      </c>
      <c r="AN48" s="65">
        <v>17</v>
      </c>
      <c r="AO48" s="65">
        <v>8</v>
      </c>
      <c r="AP48" s="65">
        <v>6</v>
      </c>
      <c r="AQ48" s="65"/>
      <c r="AR48" s="65"/>
      <c r="AS48" s="65"/>
      <c r="AT48" s="65"/>
      <c r="AU48" s="65"/>
      <c r="AV48" s="65"/>
      <c r="AW48" s="65"/>
    </row>
    <row r="49" spans="1:49" s="53" customFormat="1" ht="13.5" thickTop="1">
      <c r="A49" s="50" t="s">
        <v>92</v>
      </c>
      <c r="B49" s="51">
        <f>SUM(B2:B45)</f>
        <v>1423</v>
      </c>
      <c r="C49" s="51">
        <f>SUM(C2:C45)</f>
        <v>777</v>
      </c>
      <c r="D49" s="52">
        <f>(B49+G49)/C49</f>
        <v>1.8455598455598456</v>
      </c>
      <c r="E49" s="51">
        <f>SUM(E2:E45)</f>
        <v>339</v>
      </c>
      <c r="F49" s="51"/>
      <c r="G49" s="51">
        <f>SUM(G2:G45)</f>
        <v>11</v>
      </c>
      <c r="H49" s="51"/>
      <c r="I49" s="51">
        <f t="shared" ref="I49:AW49" si="102">SUM(I2:I45)</f>
        <v>47</v>
      </c>
      <c r="J49" s="51">
        <f t="shared" si="102"/>
        <v>51</v>
      </c>
      <c r="K49" s="51">
        <f t="shared" si="102"/>
        <v>56</v>
      </c>
      <c r="L49" s="51">
        <f t="shared" si="102"/>
        <v>52</v>
      </c>
      <c r="M49" s="51">
        <f t="shared" si="102"/>
        <v>60</v>
      </c>
      <c r="N49" s="51">
        <f t="shared" si="102"/>
        <v>52</v>
      </c>
      <c r="O49" s="51">
        <f t="shared" si="102"/>
        <v>34</v>
      </c>
      <c r="P49" s="51">
        <f t="shared" si="102"/>
        <v>63</v>
      </c>
      <c r="Q49" s="51">
        <f t="shared" si="102"/>
        <v>54</v>
      </c>
      <c r="R49" s="51">
        <f t="shared" si="102"/>
        <v>48</v>
      </c>
      <c r="S49" s="51">
        <f t="shared" si="102"/>
        <v>55</v>
      </c>
      <c r="T49" s="51">
        <f t="shared" si="102"/>
        <v>52</v>
      </c>
      <c r="U49" s="51">
        <f t="shared" si="102"/>
        <v>48</v>
      </c>
      <c r="V49" s="51">
        <f t="shared" si="102"/>
        <v>42</v>
      </c>
      <c r="W49" s="51">
        <f t="shared" si="102"/>
        <v>42</v>
      </c>
      <c r="X49" s="51">
        <f t="shared" si="102"/>
        <v>26</v>
      </c>
      <c r="Y49" s="51">
        <f t="shared" si="102"/>
        <v>47</v>
      </c>
      <c r="Z49" s="51">
        <f t="shared" si="102"/>
        <v>42</v>
      </c>
      <c r="AA49" s="51">
        <f t="shared" si="102"/>
        <v>39</v>
      </c>
      <c r="AB49" s="51">
        <f t="shared" si="102"/>
        <v>29</v>
      </c>
      <c r="AC49" s="51">
        <f t="shared" si="102"/>
        <v>34</v>
      </c>
      <c r="AD49" s="51">
        <f t="shared" si="102"/>
        <v>36</v>
      </c>
      <c r="AE49" s="51">
        <f t="shared" si="102"/>
        <v>35</v>
      </c>
      <c r="AF49" s="51">
        <f t="shared" si="102"/>
        <v>35</v>
      </c>
      <c r="AG49" s="51">
        <f t="shared" si="102"/>
        <v>30</v>
      </c>
      <c r="AH49" s="51">
        <f t="shared" si="102"/>
        <v>35</v>
      </c>
      <c r="AI49" s="51">
        <f t="shared" si="102"/>
        <v>31</v>
      </c>
      <c r="AJ49" s="51">
        <f t="shared" si="102"/>
        <v>48</v>
      </c>
      <c r="AK49" s="51">
        <f t="shared" si="102"/>
        <v>42</v>
      </c>
      <c r="AL49" s="51">
        <f t="shared" si="102"/>
        <v>35</v>
      </c>
      <c r="AM49" s="51">
        <f t="shared" si="102"/>
        <v>47</v>
      </c>
      <c r="AN49" s="51">
        <f t="shared" si="102"/>
        <v>38</v>
      </c>
      <c r="AO49" s="51"/>
      <c r="AP49" s="51">
        <f t="shared" si="102"/>
        <v>16</v>
      </c>
      <c r="AQ49" s="51">
        <f t="shared" si="102"/>
        <v>0</v>
      </c>
      <c r="AR49" s="51">
        <f t="shared" si="102"/>
        <v>0</v>
      </c>
      <c r="AS49" s="51">
        <f t="shared" si="102"/>
        <v>0</v>
      </c>
      <c r="AT49" s="51">
        <f t="shared" si="102"/>
        <v>0</v>
      </c>
      <c r="AU49" s="51">
        <f t="shared" si="102"/>
        <v>0</v>
      </c>
      <c r="AV49" s="51">
        <f t="shared" si="102"/>
        <v>0</v>
      </c>
      <c r="AW49" s="51">
        <f t="shared" si="102"/>
        <v>0</v>
      </c>
    </row>
    <row r="51" spans="1:49">
      <c r="B51" s="15"/>
    </row>
    <row r="52" spans="1:49">
      <c r="B52" s="15"/>
    </row>
    <row r="53" spans="1:49">
      <c r="B53" s="15"/>
    </row>
  </sheetData>
  <phoneticPr fontId="0" type="noConversion"/>
  <conditionalFormatting sqref="A46:AS48 A2:AW45">
    <cfRule type="expression" dxfId="39" priority="14" stopIfTrue="1">
      <formula>MOD(ROW(),2)=0</formula>
    </cfRule>
  </conditionalFormatting>
  <conditionalFormatting sqref="AT46:AT48">
    <cfRule type="expression" dxfId="38" priority="9" stopIfTrue="1">
      <formula>MOD(ROW(),2)=0</formula>
    </cfRule>
  </conditionalFormatting>
  <conditionalFormatting sqref="AU46:AU48 AW46:AW48">
    <cfRule type="expression" dxfId="37" priority="6" stopIfTrue="1">
      <formula>MOD(ROW(),2)=0</formula>
    </cfRule>
  </conditionalFormatting>
  <conditionalFormatting sqref="AV46:AV48">
    <cfRule type="expression" dxfId="36" priority="3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A7" sqref="A7"/>
    </sheetView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9"/>
  <sheetViews>
    <sheetView showGridLines="0" topLeftCell="A22" zoomScale="80" zoomScaleNormal="80" workbookViewId="0">
      <selection activeCell="AM46" sqref="AM46"/>
    </sheetView>
  </sheetViews>
  <sheetFormatPr baseColWidth="10" defaultColWidth="10.7109375" defaultRowHeight="12.75"/>
  <cols>
    <col min="1" max="1" width="11.28515625" style="116" customWidth="1"/>
    <col min="2" max="10" width="3.28515625" customWidth="1"/>
    <col min="11" max="11" width="3.42578125" bestFit="1" customWidth="1"/>
    <col min="12" max="45" width="3.28515625" customWidth="1"/>
  </cols>
  <sheetData>
    <row r="1" spans="1:45" s="117" customFormat="1" ht="60" customHeight="1">
      <c r="A1" s="118"/>
      <c r="B1" s="125" t="s">
        <v>73</v>
      </c>
      <c r="C1" s="125" t="s">
        <v>304</v>
      </c>
      <c r="D1" s="125" t="s">
        <v>254</v>
      </c>
      <c r="E1" s="125" t="s">
        <v>182</v>
      </c>
      <c r="F1" s="125" t="s">
        <v>183</v>
      </c>
      <c r="G1" s="125" t="s">
        <v>325</v>
      </c>
      <c r="H1" s="125" t="s">
        <v>195</v>
      </c>
      <c r="I1" s="125" t="s">
        <v>271</v>
      </c>
      <c r="J1" s="125" t="s">
        <v>86</v>
      </c>
      <c r="K1" s="125" t="s">
        <v>91</v>
      </c>
      <c r="L1" s="125" t="s">
        <v>78</v>
      </c>
      <c r="M1" s="125" t="s">
        <v>193</v>
      </c>
      <c r="N1" s="125" t="s">
        <v>125</v>
      </c>
      <c r="O1" s="125" t="s">
        <v>175</v>
      </c>
      <c r="P1" s="153" t="s">
        <v>335</v>
      </c>
      <c r="Q1" s="124" t="s">
        <v>126</v>
      </c>
      <c r="R1" s="124" t="s">
        <v>194</v>
      </c>
      <c r="S1" s="125" t="s">
        <v>80</v>
      </c>
      <c r="T1" s="125" t="s">
        <v>87</v>
      </c>
      <c r="U1" s="125" t="s">
        <v>85</v>
      </c>
      <c r="V1" s="125" t="s">
        <v>324</v>
      </c>
      <c r="W1" s="125" t="s">
        <v>96</v>
      </c>
      <c r="X1" s="125" t="s">
        <v>272</v>
      </c>
      <c r="Y1" s="125" t="s">
        <v>213</v>
      </c>
      <c r="Z1" s="125" t="s">
        <v>260</v>
      </c>
      <c r="AA1" s="125" t="s">
        <v>124</v>
      </c>
      <c r="AB1" s="126" t="s">
        <v>204</v>
      </c>
      <c r="AC1" s="126" t="s">
        <v>363</v>
      </c>
      <c r="AD1" s="126" t="s">
        <v>205</v>
      </c>
      <c r="AE1" s="126" t="s">
        <v>230</v>
      </c>
      <c r="AF1" s="126" t="s">
        <v>317</v>
      </c>
      <c r="AG1" s="126" t="s">
        <v>159</v>
      </c>
      <c r="AH1" s="126" t="s">
        <v>372</v>
      </c>
      <c r="AI1" s="126" t="s">
        <v>90</v>
      </c>
      <c r="AJ1" s="126" t="s">
        <v>196</v>
      </c>
      <c r="AK1" s="125" t="s">
        <v>97</v>
      </c>
      <c r="AL1" s="125" t="s">
        <v>71</v>
      </c>
      <c r="AM1" s="125" t="s">
        <v>70</v>
      </c>
      <c r="AN1" s="125" t="s">
        <v>255</v>
      </c>
      <c r="AO1" s="125" t="s">
        <v>157</v>
      </c>
      <c r="AP1" s="125" t="s">
        <v>214</v>
      </c>
      <c r="AQ1" s="125" t="s">
        <v>94</v>
      </c>
      <c r="AR1" s="125" t="s">
        <v>95</v>
      </c>
      <c r="AS1" s="125" t="s">
        <v>231</v>
      </c>
    </row>
    <row r="2" spans="1:45" ht="16.5">
      <c r="A2" s="123" t="s">
        <v>73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129"/>
      <c r="AC2" s="129"/>
      <c r="AD2" s="129"/>
      <c r="AE2" s="129"/>
      <c r="AF2" s="129"/>
      <c r="AG2" s="129"/>
      <c r="AH2" s="129"/>
      <c r="AI2" s="129"/>
      <c r="AJ2" s="129"/>
      <c r="AK2" s="86"/>
      <c r="AL2" s="86"/>
      <c r="AM2" s="86"/>
      <c r="AN2" s="86"/>
      <c r="AO2" s="86"/>
      <c r="AP2" s="86"/>
      <c r="AQ2" s="86"/>
      <c r="AR2" s="130"/>
      <c r="AS2" s="130"/>
    </row>
    <row r="3" spans="1:45" ht="16.5">
      <c r="A3" s="123" t="s">
        <v>304</v>
      </c>
      <c r="B3" s="128"/>
      <c r="C3" s="127"/>
      <c r="D3" s="128"/>
      <c r="E3" s="128"/>
      <c r="F3" s="128"/>
      <c r="G3" s="128"/>
      <c r="H3" s="128"/>
      <c r="I3" s="128"/>
      <c r="J3" s="128"/>
      <c r="K3" s="128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129"/>
      <c r="AC3" s="129"/>
      <c r="AD3" s="129"/>
      <c r="AE3" s="129"/>
      <c r="AF3" s="129"/>
      <c r="AG3" s="129"/>
      <c r="AH3" s="129"/>
      <c r="AI3" s="129"/>
      <c r="AJ3" s="129"/>
      <c r="AK3" s="86"/>
      <c r="AL3" s="86"/>
      <c r="AM3" s="86"/>
      <c r="AN3" s="86"/>
      <c r="AO3" s="86"/>
      <c r="AP3" s="86"/>
      <c r="AQ3" s="86"/>
      <c r="AR3" s="86"/>
      <c r="AS3" s="86"/>
    </row>
    <row r="4" spans="1:45" ht="16.5">
      <c r="A4" s="123" t="s">
        <v>254</v>
      </c>
      <c r="B4" s="86">
        <v>2</v>
      </c>
      <c r="C4" s="86"/>
      <c r="D4" s="127"/>
      <c r="E4" s="128"/>
      <c r="F4" s="128"/>
      <c r="G4" s="128"/>
      <c r="H4" s="128"/>
      <c r="I4" s="128"/>
      <c r="J4" s="128"/>
      <c r="K4" s="128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129"/>
      <c r="AC4" s="129"/>
      <c r="AD4" s="129"/>
      <c r="AE4" s="129"/>
      <c r="AF4" s="129"/>
      <c r="AG4" s="129"/>
      <c r="AH4" s="129"/>
      <c r="AI4" s="129"/>
      <c r="AJ4" s="129"/>
      <c r="AK4" s="86"/>
      <c r="AL4" s="86"/>
      <c r="AM4" s="86"/>
      <c r="AN4" s="86"/>
      <c r="AO4" s="86"/>
      <c r="AP4" s="86"/>
      <c r="AQ4" s="86"/>
      <c r="AR4" s="130"/>
      <c r="AS4" s="130"/>
    </row>
    <row r="5" spans="1:45" ht="16.5">
      <c r="A5" s="123" t="s">
        <v>182</v>
      </c>
      <c r="B5" s="86">
        <v>2</v>
      </c>
      <c r="C5" s="86"/>
      <c r="D5" s="86"/>
      <c r="E5" s="127"/>
      <c r="F5" s="128"/>
      <c r="G5" s="128"/>
      <c r="H5" s="128"/>
      <c r="I5" s="128"/>
      <c r="J5" s="128"/>
      <c r="K5" s="128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129"/>
      <c r="AC5" s="129"/>
      <c r="AD5" s="129"/>
      <c r="AE5" s="129"/>
      <c r="AF5" s="129"/>
      <c r="AG5" s="129"/>
      <c r="AH5" s="129"/>
      <c r="AI5" s="129"/>
      <c r="AJ5" s="129"/>
      <c r="AK5" s="86"/>
      <c r="AL5" s="86"/>
      <c r="AM5" s="86"/>
      <c r="AN5" s="86"/>
      <c r="AO5" s="86"/>
      <c r="AP5" s="86"/>
      <c r="AQ5" s="86"/>
      <c r="AR5" s="86"/>
      <c r="AS5" s="86"/>
    </row>
    <row r="6" spans="1:45" ht="16.5">
      <c r="A6" s="123" t="s">
        <v>183</v>
      </c>
      <c r="B6" s="86">
        <v>2</v>
      </c>
      <c r="C6" s="86"/>
      <c r="D6" s="86"/>
      <c r="E6" s="86">
        <v>2</v>
      </c>
      <c r="F6" s="127"/>
      <c r="G6" s="128"/>
      <c r="H6" s="128"/>
      <c r="I6" s="128"/>
      <c r="J6" s="128"/>
      <c r="K6" s="128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129"/>
      <c r="AC6" s="129"/>
      <c r="AD6" s="129"/>
      <c r="AE6" s="129"/>
      <c r="AF6" s="129"/>
      <c r="AG6" s="129"/>
      <c r="AH6" s="129"/>
      <c r="AI6" s="129"/>
      <c r="AJ6" s="129"/>
      <c r="AK6" s="86"/>
      <c r="AL6" s="86"/>
      <c r="AM6" s="86"/>
      <c r="AN6" s="86"/>
      <c r="AO6" s="86"/>
      <c r="AP6" s="86"/>
      <c r="AQ6" s="86"/>
      <c r="AR6" s="130"/>
      <c r="AS6" s="130"/>
    </row>
    <row r="7" spans="1:45" ht="16.5">
      <c r="A7" s="123" t="s">
        <v>325</v>
      </c>
      <c r="B7" s="86"/>
      <c r="C7" s="86"/>
      <c r="D7" s="86"/>
      <c r="E7" s="86"/>
      <c r="F7" s="86"/>
      <c r="G7" s="127"/>
      <c r="H7" s="128"/>
      <c r="I7" s="128"/>
      <c r="J7" s="128"/>
      <c r="K7" s="128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129"/>
      <c r="AC7" s="129"/>
      <c r="AD7" s="129"/>
      <c r="AE7" s="129"/>
      <c r="AF7" s="129"/>
      <c r="AG7" s="129"/>
      <c r="AH7" s="129"/>
      <c r="AI7" s="129"/>
      <c r="AJ7" s="129"/>
      <c r="AK7" s="86"/>
      <c r="AL7" s="86"/>
      <c r="AM7" s="86"/>
      <c r="AN7" s="86"/>
      <c r="AO7" s="86"/>
      <c r="AP7" s="86"/>
      <c r="AQ7" s="86"/>
      <c r="AR7" s="86"/>
      <c r="AS7" s="86"/>
    </row>
    <row r="8" spans="1:45" ht="16.5">
      <c r="A8" s="123" t="s">
        <v>195</v>
      </c>
      <c r="B8" s="86">
        <v>5</v>
      </c>
      <c r="C8" s="86"/>
      <c r="D8" s="86">
        <v>3</v>
      </c>
      <c r="E8" s="128"/>
      <c r="F8" s="128"/>
      <c r="G8" s="86">
        <v>5</v>
      </c>
      <c r="H8" s="127"/>
      <c r="I8" s="128"/>
      <c r="J8" s="128"/>
      <c r="K8" s="128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29"/>
      <c r="AC8" s="129"/>
      <c r="AD8" s="129"/>
      <c r="AE8" s="129"/>
      <c r="AF8" s="129"/>
      <c r="AG8" s="129"/>
      <c r="AH8" s="129"/>
      <c r="AI8" s="129"/>
      <c r="AJ8" s="129"/>
      <c r="AK8" s="86"/>
      <c r="AL8" s="86"/>
      <c r="AM8" s="86"/>
      <c r="AN8" s="86"/>
      <c r="AO8" s="86"/>
      <c r="AP8" s="86"/>
      <c r="AQ8" s="86"/>
      <c r="AR8" s="86"/>
      <c r="AS8" s="86"/>
    </row>
    <row r="9" spans="1:45" ht="16.5">
      <c r="A9" s="123" t="s">
        <v>271</v>
      </c>
      <c r="B9" s="86">
        <v>7</v>
      </c>
      <c r="C9" s="86"/>
      <c r="D9" s="128"/>
      <c r="E9" s="128"/>
      <c r="F9" s="128"/>
      <c r="G9" s="86">
        <v>2</v>
      </c>
      <c r="H9" s="86">
        <v>2</v>
      </c>
      <c r="I9" s="127"/>
      <c r="J9" s="128"/>
      <c r="K9" s="128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129"/>
      <c r="AC9" s="129"/>
      <c r="AD9" s="129"/>
      <c r="AE9" s="129"/>
      <c r="AF9" s="129"/>
      <c r="AG9" s="129"/>
      <c r="AH9" s="129"/>
      <c r="AI9" s="129"/>
      <c r="AJ9" s="129"/>
      <c r="AK9" s="86"/>
      <c r="AL9" s="86"/>
      <c r="AM9" s="86"/>
      <c r="AN9" s="86"/>
      <c r="AO9" s="86"/>
      <c r="AP9" s="86"/>
      <c r="AQ9" s="86"/>
      <c r="AR9" s="86"/>
      <c r="AS9" s="86"/>
    </row>
    <row r="10" spans="1:45" ht="16.5">
      <c r="A10" s="123" t="s">
        <v>86</v>
      </c>
      <c r="B10" s="86"/>
      <c r="C10" s="86"/>
      <c r="D10" s="86"/>
      <c r="E10" s="86"/>
      <c r="F10" s="86"/>
      <c r="G10" s="86"/>
      <c r="H10" s="86">
        <v>1</v>
      </c>
      <c r="I10" s="86"/>
      <c r="J10" s="127"/>
      <c r="K10" s="128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129"/>
      <c r="AC10" s="129"/>
      <c r="AD10" s="129"/>
      <c r="AE10" s="129"/>
      <c r="AF10" s="129"/>
      <c r="AG10" s="129"/>
      <c r="AH10" s="129"/>
      <c r="AI10" s="129"/>
      <c r="AJ10" s="129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45" ht="16.5">
      <c r="A11" s="123" t="s">
        <v>91</v>
      </c>
      <c r="B11" s="86">
        <v>4</v>
      </c>
      <c r="C11" s="86">
        <v>2</v>
      </c>
      <c r="D11" s="86">
        <v>3</v>
      </c>
      <c r="E11" s="86">
        <v>1</v>
      </c>
      <c r="F11" s="86">
        <v>1</v>
      </c>
      <c r="G11" s="86"/>
      <c r="H11" s="86">
        <v>8</v>
      </c>
      <c r="I11" s="86">
        <v>2</v>
      </c>
      <c r="J11" s="86">
        <v>2</v>
      </c>
      <c r="K11" s="127"/>
      <c r="L11" s="128"/>
      <c r="M11" s="128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129"/>
      <c r="AC11" s="129"/>
      <c r="AD11" s="129"/>
      <c r="AE11" s="129"/>
      <c r="AF11" s="129"/>
      <c r="AG11" s="129"/>
      <c r="AH11" s="129"/>
      <c r="AI11" s="129"/>
      <c r="AJ11" s="129"/>
      <c r="AK11" s="86"/>
      <c r="AL11" s="86"/>
      <c r="AM11" s="86"/>
      <c r="AN11" s="86"/>
      <c r="AO11" s="86"/>
      <c r="AP11" s="86"/>
      <c r="AQ11" s="86"/>
      <c r="AR11" s="86"/>
      <c r="AS11" s="86"/>
    </row>
    <row r="12" spans="1:45" ht="16.5">
      <c r="A12" s="123" t="s">
        <v>78</v>
      </c>
      <c r="B12" s="128">
        <v>14</v>
      </c>
      <c r="C12" s="128"/>
      <c r="D12" s="86"/>
      <c r="E12" s="86">
        <v>2</v>
      </c>
      <c r="F12" s="86">
        <v>3</v>
      </c>
      <c r="G12" s="86">
        <v>1</v>
      </c>
      <c r="H12" s="86">
        <v>4</v>
      </c>
      <c r="I12" s="86">
        <v>2</v>
      </c>
      <c r="J12" s="86">
        <v>3</v>
      </c>
      <c r="K12" s="86">
        <v>2</v>
      </c>
      <c r="L12" s="127"/>
      <c r="M12" s="86"/>
      <c r="N12" s="128"/>
      <c r="O12" s="128"/>
      <c r="P12" s="128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129"/>
      <c r="AC12" s="129"/>
      <c r="AD12" s="129"/>
      <c r="AE12" s="129"/>
      <c r="AF12" s="129"/>
      <c r="AG12" s="129"/>
      <c r="AH12" s="129"/>
      <c r="AI12" s="129"/>
      <c r="AJ12" s="129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ht="16.5">
      <c r="A13" s="123" t="s">
        <v>193</v>
      </c>
      <c r="B13" s="86">
        <v>5</v>
      </c>
      <c r="C13" s="86"/>
      <c r="D13" s="86">
        <v>2</v>
      </c>
      <c r="E13" s="86"/>
      <c r="F13" s="86"/>
      <c r="G13" s="86"/>
      <c r="H13" s="86">
        <v>6</v>
      </c>
      <c r="I13" s="86">
        <v>3</v>
      </c>
      <c r="J13" s="86"/>
      <c r="K13" s="86">
        <v>1</v>
      </c>
      <c r="L13" s="86">
        <v>3</v>
      </c>
      <c r="M13" s="127"/>
      <c r="N13" s="128"/>
      <c r="O13" s="128"/>
      <c r="P13" s="128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129"/>
      <c r="AC13" s="129"/>
      <c r="AD13" s="129"/>
      <c r="AE13" s="129"/>
      <c r="AF13" s="129"/>
      <c r="AG13" s="129"/>
      <c r="AH13" s="129"/>
      <c r="AI13" s="129"/>
      <c r="AJ13" s="129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ht="16.5">
      <c r="A14" s="123" t="s">
        <v>125</v>
      </c>
      <c r="B14" s="86"/>
      <c r="C14" s="86"/>
      <c r="D14" s="86"/>
      <c r="E14" s="86"/>
      <c r="F14" s="86"/>
      <c r="G14" s="86"/>
      <c r="H14" s="86"/>
      <c r="I14" s="86"/>
      <c r="J14" s="86">
        <v>2</v>
      </c>
      <c r="K14" s="86">
        <v>1</v>
      </c>
      <c r="L14" s="86"/>
      <c r="M14" s="86"/>
      <c r="N14" s="127"/>
      <c r="O14" s="128"/>
      <c r="P14" s="128"/>
      <c r="Q14" s="128"/>
      <c r="R14" s="128"/>
      <c r="S14" s="86"/>
      <c r="T14" s="86"/>
      <c r="U14" s="86"/>
      <c r="V14" s="86"/>
      <c r="W14" s="86"/>
      <c r="X14" s="86"/>
      <c r="Y14" s="86"/>
      <c r="Z14" s="86"/>
      <c r="AA14" s="86"/>
      <c r="AB14" s="129"/>
      <c r="AC14" s="129"/>
      <c r="AD14" s="129"/>
      <c r="AE14" s="129"/>
      <c r="AF14" s="129"/>
      <c r="AG14" s="129"/>
      <c r="AH14" s="129"/>
      <c r="AI14" s="129"/>
      <c r="AJ14" s="129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ht="16.5">
      <c r="A15" s="123" t="s">
        <v>175</v>
      </c>
      <c r="B15" s="86">
        <v>7</v>
      </c>
      <c r="C15" s="86">
        <v>2</v>
      </c>
      <c r="D15" s="86">
        <v>1</v>
      </c>
      <c r="E15" s="86">
        <v>2</v>
      </c>
      <c r="F15" s="86">
        <v>3</v>
      </c>
      <c r="G15" s="86"/>
      <c r="H15" s="86">
        <v>5</v>
      </c>
      <c r="I15" s="86">
        <v>2</v>
      </c>
      <c r="J15" s="86">
        <v>1</v>
      </c>
      <c r="K15" s="86">
        <v>5</v>
      </c>
      <c r="L15" s="86">
        <v>6</v>
      </c>
      <c r="M15" s="86">
        <v>1</v>
      </c>
      <c r="N15" s="86"/>
      <c r="O15" s="127"/>
      <c r="P15" s="128"/>
      <c r="Q15" s="128"/>
      <c r="R15" s="128"/>
      <c r="S15" s="86"/>
      <c r="T15" s="86"/>
      <c r="U15" s="86"/>
      <c r="V15" s="86"/>
      <c r="W15" s="86"/>
      <c r="X15" s="86"/>
      <c r="Y15" s="86"/>
      <c r="Z15" s="86"/>
      <c r="AA15" s="86"/>
      <c r="AB15" s="129"/>
      <c r="AC15" s="129"/>
      <c r="AD15" s="129"/>
      <c r="AE15" s="129"/>
      <c r="AF15" s="129"/>
      <c r="AG15" s="129"/>
      <c r="AH15" s="129"/>
      <c r="AI15" s="129"/>
      <c r="AJ15" s="129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ht="16.5">
      <c r="A16" s="152" t="s">
        <v>335</v>
      </c>
      <c r="B16" s="86"/>
      <c r="C16" s="86"/>
      <c r="D16" s="86"/>
      <c r="E16" s="86"/>
      <c r="F16" s="86"/>
      <c r="G16" s="86">
        <v>2</v>
      </c>
      <c r="H16" s="86"/>
      <c r="I16" s="86"/>
      <c r="J16" s="86"/>
      <c r="K16" s="86"/>
      <c r="L16" s="86"/>
      <c r="M16" s="86"/>
      <c r="N16" s="86"/>
      <c r="O16" s="86"/>
      <c r="P16" s="127"/>
      <c r="Q16" s="128"/>
      <c r="R16" s="128"/>
      <c r="S16" s="86"/>
      <c r="T16" s="86"/>
      <c r="U16" s="86"/>
      <c r="V16" s="86"/>
      <c r="W16" s="86"/>
      <c r="X16" s="86"/>
      <c r="Y16" s="86"/>
      <c r="Z16" s="86"/>
      <c r="AA16" s="86"/>
      <c r="AB16" s="129"/>
      <c r="AC16" s="129"/>
      <c r="AD16" s="129"/>
      <c r="AE16" s="129"/>
      <c r="AF16" s="129"/>
      <c r="AG16" s="129"/>
      <c r="AH16" s="129"/>
      <c r="AI16" s="129"/>
      <c r="AJ16" s="129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8" ht="16.5">
      <c r="A17" s="123" t="s">
        <v>126</v>
      </c>
      <c r="B17" s="86">
        <v>2</v>
      </c>
      <c r="C17" s="86"/>
      <c r="D17" s="86">
        <v>1</v>
      </c>
      <c r="E17" s="86"/>
      <c r="F17" s="86"/>
      <c r="G17" s="86"/>
      <c r="H17" s="86"/>
      <c r="I17" s="86"/>
      <c r="J17" s="86">
        <v>2</v>
      </c>
      <c r="K17" s="86"/>
      <c r="L17" s="86">
        <v>2</v>
      </c>
      <c r="M17" s="86">
        <v>1</v>
      </c>
      <c r="N17" s="86"/>
      <c r="O17" s="86"/>
      <c r="P17" s="86"/>
      <c r="Q17" s="127"/>
      <c r="R17" s="128"/>
      <c r="S17" s="128"/>
      <c r="T17" s="86"/>
      <c r="U17" s="86"/>
      <c r="V17" s="86"/>
      <c r="W17" s="86"/>
      <c r="X17" s="86"/>
      <c r="Y17" s="86"/>
      <c r="Z17" s="86"/>
      <c r="AA17" s="86"/>
      <c r="AB17" s="129"/>
      <c r="AC17" s="129"/>
      <c r="AD17" s="129"/>
      <c r="AE17" s="129"/>
      <c r="AF17" s="129"/>
      <c r="AG17" s="129"/>
      <c r="AH17" s="129"/>
      <c r="AI17" s="129"/>
      <c r="AJ17" s="129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8" ht="16.5">
      <c r="A18" s="123" t="s">
        <v>194</v>
      </c>
      <c r="B18" s="86">
        <v>10</v>
      </c>
      <c r="C18" s="86"/>
      <c r="D18" s="86">
        <v>5</v>
      </c>
      <c r="E18" s="86"/>
      <c r="F18" s="86"/>
      <c r="G18" s="86">
        <v>2</v>
      </c>
      <c r="H18" s="86">
        <v>13</v>
      </c>
      <c r="I18" s="86">
        <v>4</v>
      </c>
      <c r="J18" s="86">
        <v>1</v>
      </c>
      <c r="K18" s="86">
        <v>9</v>
      </c>
      <c r="L18" s="86">
        <v>4</v>
      </c>
      <c r="M18" s="86">
        <v>8</v>
      </c>
      <c r="N18" s="86"/>
      <c r="O18" s="86">
        <v>4</v>
      </c>
      <c r="P18" s="86"/>
      <c r="Q18" s="86">
        <v>1</v>
      </c>
      <c r="R18" s="127"/>
      <c r="S18" s="128"/>
      <c r="T18" s="86"/>
      <c r="U18" s="86"/>
      <c r="V18" s="86"/>
      <c r="W18" s="86"/>
      <c r="X18" s="86"/>
      <c r="Y18" s="86"/>
      <c r="Z18" s="86"/>
      <c r="AA18" s="86"/>
      <c r="AB18" s="129"/>
      <c r="AC18" s="129"/>
      <c r="AD18" s="129"/>
      <c r="AE18" s="129"/>
      <c r="AF18" s="129"/>
      <c r="AG18" s="129"/>
      <c r="AH18" s="129"/>
      <c r="AI18" s="129"/>
      <c r="AJ18" s="129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8" ht="16.5">
      <c r="A19" s="123" t="s">
        <v>80</v>
      </c>
      <c r="B19" s="86">
        <v>1</v>
      </c>
      <c r="C19" s="86"/>
      <c r="D19" s="86"/>
      <c r="E19" s="86"/>
      <c r="F19" s="86"/>
      <c r="G19" s="86"/>
      <c r="H19" s="86"/>
      <c r="I19" s="86"/>
      <c r="J19" s="86">
        <v>3</v>
      </c>
      <c r="K19" s="86">
        <v>5</v>
      </c>
      <c r="L19" s="86">
        <v>4</v>
      </c>
      <c r="M19" s="86"/>
      <c r="N19" s="86">
        <v>3</v>
      </c>
      <c r="O19" s="86"/>
      <c r="P19" s="86"/>
      <c r="Q19" s="86"/>
      <c r="R19" s="86"/>
      <c r="S19" s="127"/>
      <c r="T19" s="128"/>
      <c r="U19" s="86"/>
      <c r="V19" s="86"/>
      <c r="W19" s="86"/>
      <c r="X19" s="86"/>
      <c r="Y19" s="86"/>
      <c r="Z19" s="86"/>
      <c r="AA19" s="86"/>
      <c r="AB19" s="129"/>
      <c r="AC19" s="129"/>
      <c r="AD19" s="129"/>
      <c r="AE19" s="129"/>
      <c r="AF19" s="129"/>
      <c r="AG19" s="129"/>
      <c r="AH19" s="129"/>
      <c r="AI19" s="129"/>
      <c r="AJ19" s="129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8" ht="16.5">
      <c r="A20" s="123" t="s">
        <v>87</v>
      </c>
      <c r="B20" s="86">
        <v>12</v>
      </c>
      <c r="C20" s="86">
        <v>1</v>
      </c>
      <c r="D20" s="86"/>
      <c r="E20" s="86"/>
      <c r="F20" s="86"/>
      <c r="G20" s="86">
        <v>1</v>
      </c>
      <c r="H20" s="86"/>
      <c r="I20" s="86">
        <v>4</v>
      </c>
      <c r="J20" s="86">
        <v>6</v>
      </c>
      <c r="K20" s="86">
        <v>8</v>
      </c>
      <c r="L20" s="128">
        <v>13</v>
      </c>
      <c r="M20" s="86">
        <v>1</v>
      </c>
      <c r="N20" s="86"/>
      <c r="O20" s="86">
        <v>3</v>
      </c>
      <c r="P20" s="86">
        <v>1</v>
      </c>
      <c r="Q20" s="86">
        <v>5</v>
      </c>
      <c r="R20" s="86"/>
      <c r="S20" s="86">
        <v>2</v>
      </c>
      <c r="T20" s="127"/>
      <c r="U20" s="128"/>
      <c r="V20" s="128"/>
      <c r="W20" s="86"/>
      <c r="X20" s="86"/>
      <c r="Y20" s="86"/>
      <c r="Z20" s="86"/>
      <c r="AA20" s="86"/>
      <c r="AB20" s="129"/>
      <c r="AC20" s="129"/>
      <c r="AD20" s="129"/>
      <c r="AE20" s="129"/>
      <c r="AF20" s="129"/>
      <c r="AG20" s="129"/>
      <c r="AH20" s="129"/>
      <c r="AI20" s="129"/>
      <c r="AJ20" s="129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8" ht="16.5">
      <c r="A21" s="123" t="s">
        <v>85</v>
      </c>
      <c r="B21" s="86">
        <v>4</v>
      </c>
      <c r="C21" s="86"/>
      <c r="D21" s="86"/>
      <c r="E21" s="86"/>
      <c r="F21" s="86"/>
      <c r="G21" s="86">
        <v>3</v>
      </c>
      <c r="H21" s="86">
        <v>2</v>
      </c>
      <c r="I21" s="86">
        <v>7</v>
      </c>
      <c r="J21" s="86"/>
      <c r="K21" s="86">
        <v>3</v>
      </c>
      <c r="L21" s="86">
        <v>7</v>
      </c>
      <c r="M21" s="86">
        <v>2</v>
      </c>
      <c r="N21" s="86"/>
      <c r="O21" s="86">
        <v>3</v>
      </c>
      <c r="P21" s="86">
        <v>2</v>
      </c>
      <c r="Q21" s="86"/>
      <c r="R21" s="86">
        <v>2</v>
      </c>
      <c r="S21" s="86">
        <v>3</v>
      </c>
      <c r="T21" s="86">
        <v>8</v>
      </c>
      <c r="U21" s="127"/>
      <c r="V21" s="128"/>
      <c r="W21" s="128"/>
      <c r="X21" s="128"/>
      <c r="Y21" s="128"/>
      <c r="Z21" s="128"/>
      <c r="AA21" s="86"/>
      <c r="AB21" s="129"/>
      <c r="AC21" s="129"/>
      <c r="AD21" s="129"/>
      <c r="AE21" s="129"/>
      <c r="AF21" s="129"/>
      <c r="AG21" s="129"/>
      <c r="AH21" s="129"/>
      <c r="AI21" s="129"/>
      <c r="AJ21" s="129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8" ht="16.5">
      <c r="A22" s="123" t="s">
        <v>324</v>
      </c>
      <c r="B22" s="86">
        <v>2</v>
      </c>
      <c r="C22" s="86"/>
      <c r="D22" s="86"/>
      <c r="E22" s="86"/>
      <c r="F22" s="86"/>
      <c r="G22" s="86">
        <v>2</v>
      </c>
      <c r="H22" s="86"/>
      <c r="I22" s="86">
        <v>2</v>
      </c>
      <c r="J22" s="86"/>
      <c r="K22" s="86"/>
      <c r="L22" s="86">
        <v>1</v>
      </c>
      <c r="M22" s="86"/>
      <c r="N22" s="86"/>
      <c r="O22" s="86"/>
      <c r="P22" s="86"/>
      <c r="Q22" s="86"/>
      <c r="R22" s="86"/>
      <c r="S22" s="86"/>
      <c r="T22" s="86">
        <v>2</v>
      </c>
      <c r="U22" s="86">
        <v>2</v>
      </c>
      <c r="V22" s="127"/>
      <c r="W22" s="128"/>
      <c r="X22" s="131"/>
      <c r="Y22" s="131"/>
      <c r="Z22" s="131"/>
      <c r="AA22" s="86"/>
      <c r="AB22" s="129"/>
      <c r="AC22" s="129"/>
      <c r="AD22" s="129"/>
      <c r="AE22" s="129"/>
      <c r="AF22" s="129"/>
      <c r="AG22" s="129"/>
      <c r="AH22" s="129"/>
      <c r="AI22" s="129"/>
      <c r="AJ22" s="129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8" ht="20.25">
      <c r="A23" s="123" t="s">
        <v>96</v>
      </c>
      <c r="B23" s="86">
        <v>1</v>
      </c>
      <c r="C23" s="86"/>
      <c r="D23" s="86"/>
      <c r="E23" s="86"/>
      <c r="F23" s="86"/>
      <c r="G23" s="86"/>
      <c r="H23" s="86"/>
      <c r="I23" s="86"/>
      <c r="J23" s="86">
        <v>2</v>
      </c>
      <c r="K23" s="86">
        <v>5</v>
      </c>
      <c r="L23" s="86">
        <v>3</v>
      </c>
      <c r="M23" s="86"/>
      <c r="N23" s="86">
        <v>2</v>
      </c>
      <c r="O23" s="86"/>
      <c r="P23" s="86"/>
      <c r="Q23" s="86">
        <v>1</v>
      </c>
      <c r="R23" s="86"/>
      <c r="S23" s="86">
        <v>5</v>
      </c>
      <c r="T23" s="86">
        <v>6</v>
      </c>
      <c r="U23" s="86">
        <v>1</v>
      </c>
      <c r="V23" s="86"/>
      <c r="W23" s="127"/>
      <c r="X23" s="131"/>
      <c r="Y23" s="131"/>
      <c r="Z23" s="131"/>
      <c r="AA23" s="128"/>
      <c r="AB23" s="131"/>
      <c r="AC23" s="131"/>
      <c r="AD23" s="131"/>
      <c r="AE23" s="131"/>
      <c r="AF23" s="131"/>
      <c r="AG23" s="131"/>
      <c r="AH23" s="131"/>
      <c r="AI23" s="129"/>
      <c r="AJ23" s="129"/>
      <c r="AK23" s="86"/>
      <c r="AL23" s="86"/>
      <c r="AM23" s="86"/>
      <c r="AN23" s="86"/>
      <c r="AO23" s="86"/>
      <c r="AP23" s="86"/>
      <c r="AQ23" s="86"/>
      <c r="AR23" s="86"/>
      <c r="AS23" s="86"/>
      <c r="AU23" s="147" t="s">
        <v>306</v>
      </c>
    </row>
    <row r="24" spans="1:48" ht="20.25">
      <c r="A24" s="123" t="s">
        <v>272</v>
      </c>
      <c r="B24" s="86"/>
      <c r="C24" s="86"/>
      <c r="D24" s="86"/>
      <c r="E24" s="86"/>
      <c r="F24" s="86"/>
      <c r="G24" s="86">
        <v>2</v>
      </c>
      <c r="H24" s="86">
        <v>4</v>
      </c>
      <c r="I24" s="86">
        <v>6</v>
      </c>
      <c r="J24" s="86"/>
      <c r="K24" s="86">
        <v>3</v>
      </c>
      <c r="L24" s="86">
        <v>1</v>
      </c>
      <c r="M24" s="86">
        <v>2</v>
      </c>
      <c r="N24" s="86"/>
      <c r="O24" s="86">
        <v>1</v>
      </c>
      <c r="P24" s="86"/>
      <c r="Q24" s="86"/>
      <c r="R24" s="86"/>
      <c r="S24" s="86">
        <v>2</v>
      </c>
      <c r="T24" s="86">
        <v>2</v>
      </c>
      <c r="U24" s="86">
        <v>3</v>
      </c>
      <c r="V24" s="86">
        <v>2</v>
      </c>
      <c r="W24" s="86"/>
      <c r="X24" s="127"/>
      <c r="Y24" s="131"/>
      <c r="Z24" s="131"/>
      <c r="AA24" s="128"/>
      <c r="AB24" s="131"/>
      <c r="AC24" s="131"/>
      <c r="AD24" s="131"/>
      <c r="AE24" s="131"/>
      <c r="AF24" s="131"/>
      <c r="AG24" s="131"/>
      <c r="AH24" s="131"/>
      <c r="AI24" s="129"/>
      <c r="AJ24" s="129"/>
      <c r="AK24" s="86"/>
      <c r="AL24" s="86"/>
      <c r="AM24" s="86"/>
      <c r="AN24" s="86"/>
      <c r="AO24" s="86"/>
      <c r="AP24" s="86"/>
      <c r="AQ24" s="86"/>
      <c r="AR24" s="86"/>
      <c r="AS24" s="86"/>
      <c r="AU24" s="147"/>
    </row>
    <row r="25" spans="1:48" ht="16.5">
      <c r="A25" s="123" t="s">
        <v>213</v>
      </c>
      <c r="B25" s="86"/>
      <c r="C25" s="86"/>
      <c r="D25" s="86"/>
      <c r="E25" s="86"/>
      <c r="F25" s="86"/>
      <c r="G25" s="86"/>
      <c r="H25" s="86">
        <v>4</v>
      </c>
      <c r="I25" s="86"/>
      <c r="J25" s="86"/>
      <c r="K25" s="86">
        <v>2</v>
      </c>
      <c r="L25" s="86">
        <v>3</v>
      </c>
      <c r="M25" s="86"/>
      <c r="N25" s="86"/>
      <c r="O25" s="86"/>
      <c r="P25" s="86"/>
      <c r="Q25" s="86"/>
      <c r="R25" s="86">
        <v>2</v>
      </c>
      <c r="S25" s="86"/>
      <c r="T25" s="86">
        <v>1</v>
      </c>
      <c r="U25" s="86"/>
      <c r="V25" s="86"/>
      <c r="W25" s="86"/>
      <c r="X25" s="86"/>
      <c r="Y25" s="127"/>
      <c r="Z25" s="128"/>
      <c r="AA25" s="128"/>
      <c r="AB25" s="131"/>
      <c r="AC25" s="131"/>
      <c r="AD25" s="131"/>
      <c r="AE25" s="131"/>
      <c r="AF25" s="131"/>
      <c r="AG25" s="131"/>
      <c r="AH25" s="131"/>
      <c r="AI25" s="129"/>
      <c r="AJ25" s="129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8" ht="16.5">
      <c r="A26" s="123" t="s">
        <v>260</v>
      </c>
      <c r="B26" s="86">
        <v>2</v>
      </c>
      <c r="C26" s="86">
        <v>1</v>
      </c>
      <c r="D26" s="86"/>
      <c r="E26" s="86"/>
      <c r="F26" s="86"/>
      <c r="G26" s="86"/>
      <c r="H26" s="86">
        <v>2</v>
      </c>
      <c r="I26" s="86">
        <v>3</v>
      </c>
      <c r="J26" s="86"/>
      <c r="K26" s="86">
        <v>1</v>
      </c>
      <c r="L26" s="86"/>
      <c r="M26" s="86">
        <v>3</v>
      </c>
      <c r="N26" s="86"/>
      <c r="O26" s="86"/>
      <c r="P26" s="86"/>
      <c r="Q26" s="86"/>
      <c r="R26" s="86">
        <v>2</v>
      </c>
      <c r="S26" s="86"/>
      <c r="T26" s="86"/>
      <c r="U26" s="86"/>
      <c r="V26" s="86"/>
      <c r="W26" s="86"/>
      <c r="X26" s="86">
        <v>1</v>
      </c>
      <c r="Y26" s="86"/>
      <c r="Z26" s="127"/>
      <c r="AA26" s="128"/>
      <c r="AB26" s="131"/>
      <c r="AC26" s="131"/>
      <c r="AD26" s="131"/>
      <c r="AE26" s="131"/>
      <c r="AF26" s="131"/>
      <c r="AG26" s="131"/>
      <c r="AH26" s="131"/>
      <c r="AI26" s="129"/>
      <c r="AJ26" s="129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8" ht="16.5">
      <c r="A27" s="123" t="s">
        <v>124</v>
      </c>
      <c r="B27" s="86">
        <v>4</v>
      </c>
      <c r="C27" s="86"/>
      <c r="D27" s="86"/>
      <c r="E27" s="86"/>
      <c r="F27" s="86"/>
      <c r="G27" s="86"/>
      <c r="H27" s="86">
        <v>1</v>
      </c>
      <c r="I27" s="86"/>
      <c r="J27" s="86">
        <v>2</v>
      </c>
      <c r="K27" s="86">
        <v>2</v>
      </c>
      <c r="L27" s="86">
        <v>5</v>
      </c>
      <c r="M27" s="86"/>
      <c r="N27" s="86">
        <v>2</v>
      </c>
      <c r="O27" s="86"/>
      <c r="P27" s="86"/>
      <c r="Q27" s="86"/>
      <c r="R27" s="86"/>
      <c r="S27" s="86">
        <v>2</v>
      </c>
      <c r="T27" s="86">
        <v>3</v>
      </c>
      <c r="U27" s="86"/>
      <c r="V27" s="86"/>
      <c r="W27" s="86">
        <v>2</v>
      </c>
      <c r="X27" s="86">
        <v>3</v>
      </c>
      <c r="Y27" s="86"/>
      <c r="Z27" s="86"/>
      <c r="AA27" s="127"/>
      <c r="AB27" s="128"/>
      <c r="AC27" s="128"/>
      <c r="AD27" s="128"/>
      <c r="AE27" s="128"/>
      <c r="AF27" s="128"/>
      <c r="AG27" s="128"/>
      <c r="AH27" s="128"/>
      <c r="AI27" s="128"/>
      <c r="AJ27" s="128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8" ht="16.5">
      <c r="A28" s="123" t="s">
        <v>204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>
        <v>3</v>
      </c>
      <c r="M28" s="86"/>
      <c r="N28" s="86"/>
      <c r="O28" s="86"/>
      <c r="P28" s="86"/>
      <c r="Q28" s="86"/>
      <c r="R28" s="86">
        <v>1</v>
      </c>
      <c r="S28" s="86"/>
      <c r="T28" s="86">
        <v>1</v>
      </c>
      <c r="U28" s="86"/>
      <c r="V28" s="86"/>
      <c r="W28" s="86"/>
      <c r="X28" s="86"/>
      <c r="Y28" s="86"/>
      <c r="Z28" s="86"/>
      <c r="AA28" s="86"/>
      <c r="AB28" s="127"/>
      <c r="AC28" s="128"/>
      <c r="AD28" s="128"/>
      <c r="AE28" s="128"/>
      <c r="AF28" s="128"/>
      <c r="AG28" s="128"/>
      <c r="AH28" s="128"/>
      <c r="AI28" s="128"/>
      <c r="AJ28" s="128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8" ht="16.5">
      <c r="A29" s="123" t="s">
        <v>363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2</v>
      </c>
      <c r="R29" s="86"/>
      <c r="S29" s="86"/>
      <c r="T29" s="86">
        <v>2</v>
      </c>
      <c r="U29" s="86"/>
      <c r="V29" s="86"/>
      <c r="W29" s="86"/>
      <c r="X29" s="86"/>
      <c r="Y29" s="86"/>
      <c r="Z29" s="86"/>
      <c r="AA29" s="86"/>
      <c r="AB29" s="86"/>
      <c r="AC29" s="127"/>
      <c r="AD29" s="128"/>
      <c r="AE29" s="128"/>
      <c r="AF29" s="128"/>
      <c r="AG29" s="128"/>
      <c r="AH29" s="128"/>
      <c r="AI29" s="128"/>
      <c r="AJ29" s="128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8" ht="16.5">
      <c r="A30" s="123" t="s">
        <v>205</v>
      </c>
      <c r="B30" s="86">
        <v>2</v>
      </c>
      <c r="C30" s="86"/>
      <c r="D30" s="86"/>
      <c r="E30" s="86"/>
      <c r="F30" s="86"/>
      <c r="G30" s="86"/>
      <c r="H30" s="86"/>
      <c r="I30" s="86"/>
      <c r="J30" s="86"/>
      <c r="K30" s="86"/>
      <c r="L30" s="86">
        <v>1</v>
      </c>
      <c r="M30" s="86"/>
      <c r="N30" s="86"/>
      <c r="O30" s="86"/>
      <c r="P30" s="86"/>
      <c r="Q30" s="86"/>
      <c r="R30" s="86"/>
      <c r="S30" s="86"/>
      <c r="T30" s="86">
        <v>2</v>
      </c>
      <c r="U30" s="86"/>
      <c r="V30" s="86"/>
      <c r="W30" s="86"/>
      <c r="X30" s="86"/>
      <c r="Y30" s="86"/>
      <c r="Z30" s="86"/>
      <c r="AA30" s="86">
        <v>2</v>
      </c>
      <c r="AB30" s="86"/>
      <c r="AC30" s="86"/>
      <c r="AD30" s="127"/>
      <c r="AE30" s="128"/>
      <c r="AF30" s="128"/>
      <c r="AG30" s="128"/>
      <c r="AH30" s="128"/>
      <c r="AI30" s="128"/>
      <c r="AJ30" s="128"/>
      <c r="AK30" s="86"/>
      <c r="AL30" s="86"/>
      <c r="AM30" s="86"/>
      <c r="AN30" s="86"/>
      <c r="AO30" s="86"/>
      <c r="AP30" s="86"/>
      <c r="AQ30" s="86"/>
      <c r="AR30" s="86"/>
      <c r="AS30" s="86"/>
      <c r="AV30" s="145"/>
    </row>
    <row r="31" spans="1:48" ht="16.5">
      <c r="A31" s="123" t="s">
        <v>230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>
        <v>2</v>
      </c>
      <c r="M31" s="86">
        <v>2</v>
      </c>
      <c r="N31" s="86"/>
      <c r="O31" s="86"/>
      <c r="P31" s="86"/>
      <c r="Q31" s="86"/>
      <c r="R31" s="86"/>
      <c r="S31" s="86"/>
      <c r="T31" s="86"/>
      <c r="U31" s="86">
        <v>2</v>
      </c>
      <c r="V31" s="86"/>
      <c r="W31" s="86"/>
      <c r="X31" s="86"/>
      <c r="Y31" s="86"/>
      <c r="Z31" s="86"/>
      <c r="AA31" s="86"/>
      <c r="AB31" s="86"/>
      <c r="AC31" s="86"/>
      <c r="AD31" s="86"/>
      <c r="AE31" s="127"/>
      <c r="AF31" s="128"/>
      <c r="AG31" s="128"/>
      <c r="AH31" s="128"/>
      <c r="AI31" s="128"/>
      <c r="AJ31" s="128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8" ht="16.5">
      <c r="A32" s="123" t="s">
        <v>317</v>
      </c>
      <c r="B32" s="86">
        <v>1</v>
      </c>
      <c r="C32" s="86"/>
      <c r="D32" s="86"/>
      <c r="E32" s="86"/>
      <c r="F32" s="86"/>
      <c r="G32" s="86"/>
      <c r="H32" s="86">
        <v>1</v>
      </c>
      <c r="I32" s="86"/>
      <c r="J32" s="86"/>
      <c r="K32" s="86"/>
      <c r="L32" s="86"/>
      <c r="M32" s="86"/>
      <c r="N32" s="86"/>
      <c r="O32" s="86">
        <v>3</v>
      </c>
      <c r="P32" s="86"/>
      <c r="Q32" s="86"/>
      <c r="R32" s="86"/>
      <c r="S32" s="86"/>
      <c r="T32" s="86"/>
      <c r="U32" s="86"/>
      <c r="V32" s="86"/>
      <c r="W32" s="86"/>
      <c r="X32" s="86">
        <v>1</v>
      </c>
      <c r="Y32" s="86"/>
      <c r="Z32" s="86"/>
      <c r="AA32" s="86">
        <v>1</v>
      </c>
      <c r="AB32" s="86"/>
      <c r="AC32" s="86"/>
      <c r="AD32" s="86"/>
      <c r="AE32" s="86"/>
      <c r="AF32" s="127"/>
      <c r="AG32" s="128"/>
      <c r="AH32" s="128"/>
      <c r="AI32" s="128"/>
      <c r="AJ32" s="128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8" ht="16.5">
      <c r="A33" s="123" t="s">
        <v>159</v>
      </c>
      <c r="B33" s="86">
        <v>7</v>
      </c>
      <c r="C33" s="86"/>
      <c r="D33" s="86">
        <v>3</v>
      </c>
      <c r="E33" s="86"/>
      <c r="F33" s="86"/>
      <c r="G33" s="86"/>
      <c r="H33" s="86">
        <v>9</v>
      </c>
      <c r="I33" s="86"/>
      <c r="J33" s="86"/>
      <c r="K33" s="86">
        <v>7</v>
      </c>
      <c r="L33" s="128">
        <v>13</v>
      </c>
      <c r="M33" s="86">
        <v>1</v>
      </c>
      <c r="N33" s="86"/>
      <c r="O33" s="86">
        <v>3</v>
      </c>
      <c r="P33" s="86"/>
      <c r="Q33" s="86"/>
      <c r="R33" s="86">
        <v>5</v>
      </c>
      <c r="S33" s="86">
        <v>2</v>
      </c>
      <c r="T33" s="86">
        <v>8</v>
      </c>
      <c r="U33" s="86"/>
      <c r="V33" s="86"/>
      <c r="W33" s="86"/>
      <c r="X33" s="86">
        <v>2</v>
      </c>
      <c r="Y33" s="86"/>
      <c r="Z33" s="86">
        <v>1</v>
      </c>
      <c r="AA33" s="86">
        <v>6</v>
      </c>
      <c r="AB33" s="86">
        <v>2</v>
      </c>
      <c r="AC33" s="86"/>
      <c r="AD33" s="86">
        <v>2</v>
      </c>
      <c r="AE33" s="86"/>
      <c r="AF33" s="86"/>
      <c r="AG33" s="127"/>
      <c r="AH33" s="128"/>
      <c r="AI33" s="128"/>
      <c r="AJ33" s="128"/>
      <c r="AK33" s="86"/>
      <c r="AL33" s="86"/>
      <c r="AM33" s="86"/>
      <c r="AN33" s="86"/>
      <c r="AO33" s="86"/>
      <c r="AP33" s="86"/>
      <c r="AQ33" s="86"/>
      <c r="AR33" s="86"/>
      <c r="AS33" s="86"/>
      <c r="AV33" s="145"/>
    </row>
    <row r="34" spans="1:48" ht="16.5">
      <c r="A34" s="123" t="s">
        <v>372</v>
      </c>
      <c r="B34" s="86">
        <v>2</v>
      </c>
      <c r="C34" s="86"/>
      <c r="D34" s="86"/>
      <c r="E34" s="86"/>
      <c r="F34" s="86"/>
      <c r="G34" s="86"/>
      <c r="H34" s="86"/>
      <c r="I34" s="86"/>
      <c r="J34" s="86"/>
      <c r="K34" s="86"/>
      <c r="L34" s="128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>
        <v>2</v>
      </c>
      <c r="AH34" s="127"/>
      <c r="AI34" s="128"/>
      <c r="AJ34" s="128"/>
      <c r="AK34" s="86"/>
      <c r="AL34" s="86"/>
      <c r="AM34" s="86"/>
      <c r="AN34" s="86"/>
      <c r="AO34" s="86"/>
      <c r="AP34" s="86"/>
      <c r="AQ34" s="86"/>
      <c r="AR34" s="86"/>
      <c r="AS34" s="86"/>
      <c r="AV34" s="145"/>
    </row>
    <row r="35" spans="1:48" ht="16.5">
      <c r="A35" s="123" t="s">
        <v>90</v>
      </c>
      <c r="B35" s="86">
        <v>6</v>
      </c>
      <c r="C35" s="86">
        <v>1</v>
      </c>
      <c r="D35" s="86"/>
      <c r="E35" s="86"/>
      <c r="F35" s="86"/>
      <c r="G35" s="86">
        <v>2</v>
      </c>
      <c r="H35" s="86">
        <v>5</v>
      </c>
      <c r="I35" s="86">
        <v>7</v>
      </c>
      <c r="J35" s="86">
        <v>3</v>
      </c>
      <c r="K35" s="86">
        <v>5</v>
      </c>
      <c r="L35" s="86">
        <v>2</v>
      </c>
      <c r="M35" s="86">
        <v>1</v>
      </c>
      <c r="N35" s="86"/>
      <c r="O35" s="86">
        <v>5</v>
      </c>
      <c r="P35" s="86"/>
      <c r="Q35" s="86">
        <v>4</v>
      </c>
      <c r="R35" s="86"/>
      <c r="S35" s="86">
        <v>1</v>
      </c>
      <c r="T35" s="86">
        <v>13</v>
      </c>
      <c r="U35" s="86">
        <v>4</v>
      </c>
      <c r="V35" s="86">
        <v>1</v>
      </c>
      <c r="W35" s="86">
        <v>2</v>
      </c>
      <c r="X35" s="86">
        <v>5</v>
      </c>
      <c r="Y35" s="86"/>
      <c r="Z35" s="86"/>
      <c r="AA35" s="86">
        <v>2</v>
      </c>
      <c r="AB35" s="86"/>
      <c r="AC35" s="86">
        <v>2</v>
      </c>
      <c r="AD35" s="86"/>
      <c r="AE35" s="86"/>
      <c r="AF35" s="86"/>
      <c r="AG35" s="86">
        <v>3</v>
      </c>
      <c r="AH35" s="86">
        <v>1</v>
      </c>
      <c r="AI35" s="127"/>
      <c r="AJ35" s="86"/>
      <c r="AK35" s="128"/>
      <c r="AL35" s="86"/>
      <c r="AM35" s="86"/>
      <c r="AN35" s="86"/>
      <c r="AO35" s="86"/>
      <c r="AP35" s="86"/>
      <c r="AQ35" s="86"/>
      <c r="AR35" s="86"/>
      <c r="AS35" s="86"/>
    </row>
    <row r="36" spans="1:48" ht="16.5">
      <c r="A36" s="123" t="s">
        <v>196</v>
      </c>
      <c r="B36" s="86"/>
      <c r="C36" s="86"/>
      <c r="D36" s="86"/>
      <c r="E36" s="86"/>
      <c r="F36" s="86"/>
      <c r="G36" s="86"/>
      <c r="H36" s="86"/>
      <c r="I36" s="86"/>
      <c r="J36" s="86"/>
      <c r="K36" s="86">
        <v>1</v>
      </c>
      <c r="L36" s="86"/>
      <c r="M36" s="86">
        <v>2</v>
      </c>
      <c r="N36" s="86"/>
      <c r="O36" s="86"/>
      <c r="P36" s="86"/>
      <c r="Q36" s="86"/>
      <c r="R36" s="86">
        <v>3</v>
      </c>
      <c r="S36" s="86"/>
      <c r="T36" s="86"/>
      <c r="U36" s="86"/>
      <c r="V36" s="86"/>
      <c r="W36" s="86"/>
      <c r="X36" s="86"/>
      <c r="Y36" s="86"/>
      <c r="Z36" s="86"/>
      <c r="AA36" s="86"/>
      <c r="AB36" s="129"/>
      <c r="AC36" s="129"/>
      <c r="AD36" s="129"/>
      <c r="AE36" s="129"/>
      <c r="AF36" s="129"/>
      <c r="AG36" s="129"/>
      <c r="AH36" s="129"/>
      <c r="AI36" s="86"/>
      <c r="AJ36" s="127"/>
      <c r="AK36" s="128"/>
      <c r="AL36" s="86"/>
      <c r="AM36" s="86"/>
      <c r="AN36" s="86"/>
      <c r="AO36" s="86"/>
      <c r="AP36" s="86"/>
      <c r="AQ36" s="86"/>
      <c r="AR36" s="86"/>
      <c r="AS36" s="86"/>
    </row>
    <row r="37" spans="1:48" ht="16.5">
      <c r="A37" s="123" t="s">
        <v>97</v>
      </c>
      <c r="B37" s="86">
        <v>9</v>
      </c>
      <c r="C37" s="86">
        <v>2</v>
      </c>
      <c r="D37" s="86"/>
      <c r="E37" s="86"/>
      <c r="F37" s="86"/>
      <c r="G37" s="86">
        <v>2</v>
      </c>
      <c r="H37" s="86">
        <v>5</v>
      </c>
      <c r="I37" s="86">
        <v>2</v>
      </c>
      <c r="J37" s="86"/>
      <c r="K37" s="86">
        <v>9</v>
      </c>
      <c r="L37" s="86">
        <v>8</v>
      </c>
      <c r="M37" s="86">
        <v>7</v>
      </c>
      <c r="N37" s="86"/>
      <c r="O37" s="86"/>
      <c r="P37" s="86">
        <v>2</v>
      </c>
      <c r="Q37" s="86"/>
      <c r="R37" s="86">
        <v>2</v>
      </c>
      <c r="S37" s="86">
        <v>3</v>
      </c>
      <c r="T37" s="86">
        <v>11</v>
      </c>
      <c r="U37" s="86">
        <v>7</v>
      </c>
      <c r="V37" s="86"/>
      <c r="W37" s="86">
        <v>5</v>
      </c>
      <c r="X37" s="86"/>
      <c r="Y37" s="86"/>
      <c r="Z37" s="86">
        <v>5</v>
      </c>
      <c r="AA37" s="86">
        <v>2</v>
      </c>
      <c r="AB37" s="129"/>
      <c r="AC37" s="129"/>
      <c r="AD37" s="129"/>
      <c r="AE37" s="129">
        <v>2</v>
      </c>
      <c r="AF37" s="129"/>
      <c r="AG37" s="129">
        <v>4</v>
      </c>
      <c r="AH37" s="129"/>
      <c r="AI37" s="129">
        <v>3</v>
      </c>
      <c r="AJ37" s="129"/>
      <c r="AK37" s="127"/>
      <c r="AL37" s="128"/>
      <c r="AM37" s="128"/>
      <c r="AN37" s="128"/>
      <c r="AO37" s="128"/>
      <c r="AP37" s="128"/>
      <c r="AQ37" s="86"/>
      <c r="AR37" s="86"/>
      <c r="AS37" s="86"/>
    </row>
    <row r="38" spans="1:48" ht="16.5">
      <c r="A38" s="123" t="s">
        <v>71</v>
      </c>
      <c r="B38" s="86">
        <v>12</v>
      </c>
      <c r="C38" s="86">
        <v>3</v>
      </c>
      <c r="D38" s="86"/>
      <c r="E38" s="86"/>
      <c r="F38" s="86"/>
      <c r="G38" s="86">
        <v>2</v>
      </c>
      <c r="H38" s="86">
        <v>10</v>
      </c>
      <c r="I38" s="86">
        <v>8</v>
      </c>
      <c r="J38" s="86">
        <v>7</v>
      </c>
      <c r="K38" s="128">
        <v>14</v>
      </c>
      <c r="L38" s="128">
        <v>15</v>
      </c>
      <c r="M38" s="86">
        <v>5</v>
      </c>
      <c r="N38" s="86">
        <v>5</v>
      </c>
      <c r="O38" s="86">
        <v>11</v>
      </c>
      <c r="P38" s="86"/>
      <c r="Q38" s="86">
        <v>5</v>
      </c>
      <c r="R38" s="86">
        <v>3</v>
      </c>
      <c r="S38" s="86">
        <v>9</v>
      </c>
      <c r="T38" s="128">
        <v>20</v>
      </c>
      <c r="U38" s="86">
        <v>7</v>
      </c>
      <c r="V38" s="86">
        <v>5</v>
      </c>
      <c r="W38" s="86">
        <v>2</v>
      </c>
      <c r="X38" s="86">
        <v>5</v>
      </c>
      <c r="Y38" s="86">
        <v>7</v>
      </c>
      <c r="Z38" s="86">
        <v>2</v>
      </c>
      <c r="AA38" s="86">
        <v>4</v>
      </c>
      <c r="AB38" s="129">
        <v>3</v>
      </c>
      <c r="AC38" s="129">
        <v>2</v>
      </c>
      <c r="AD38" s="129"/>
      <c r="AE38" s="129"/>
      <c r="AF38" s="129">
        <v>6</v>
      </c>
      <c r="AG38" s="129">
        <v>9</v>
      </c>
      <c r="AH38" s="129">
        <v>1</v>
      </c>
      <c r="AI38" s="129">
        <v>14</v>
      </c>
      <c r="AJ38" s="129">
        <v>2</v>
      </c>
      <c r="AK38" s="86">
        <v>9</v>
      </c>
      <c r="AL38" s="127"/>
      <c r="AM38" s="128"/>
      <c r="AN38" s="128"/>
      <c r="AO38" s="128"/>
      <c r="AP38" s="128"/>
      <c r="AQ38" s="128"/>
      <c r="AR38" s="128"/>
      <c r="AS38" s="128"/>
    </row>
    <row r="39" spans="1:48" ht="16.5">
      <c r="A39" s="123" t="s">
        <v>70</v>
      </c>
      <c r="B39" s="86">
        <v>12</v>
      </c>
      <c r="C39" s="86">
        <v>4</v>
      </c>
      <c r="D39" s="86"/>
      <c r="E39" s="86"/>
      <c r="F39" s="86"/>
      <c r="G39" s="86">
        <v>4</v>
      </c>
      <c r="H39" s="86">
        <v>10</v>
      </c>
      <c r="I39" s="86">
        <v>3</v>
      </c>
      <c r="J39" s="86">
        <v>3</v>
      </c>
      <c r="K39" s="86">
        <v>10</v>
      </c>
      <c r="L39" s="86">
        <v>11</v>
      </c>
      <c r="M39" s="86">
        <v>4</v>
      </c>
      <c r="N39" s="86">
        <v>3</v>
      </c>
      <c r="O39" s="86">
        <v>8</v>
      </c>
      <c r="P39" s="86">
        <v>2</v>
      </c>
      <c r="Q39" s="86"/>
      <c r="R39" s="86">
        <v>12</v>
      </c>
      <c r="S39" s="86"/>
      <c r="T39" s="86">
        <v>16</v>
      </c>
      <c r="U39" s="86">
        <v>9</v>
      </c>
      <c r="V39" s="86">
        <v>3</v>
      </c>
      <c r="W39" s="86">
        <v>2</v>
      </c>
      <c r="X39" s="86">
        <v>4</v>
      </c>
      <c r="Y39" s="86">
        <v>1</v>
      </c>
      <c r="Z39" s="86">
        <v>1</v>
      </c>
      <c r="AA39" s="86">
        <v>3</v>
      </c>
      <c r="AB39" s="129">
        <v>2</v>
      </c>
      <c r="AC39" s="129"/>
      <c r="AD39" s="129">
        <v>2</v>
      </c>
      <c r="AE39" s="129">
        <v>2</v>
      </c>
      <c r="AF39" s="129">
        <v>2</v>
      </c>
      <c r="AG39" s="129">
        <v>7</v>
      </c>
      <c r="AH39" s="129">
        <v>1</v>
      </c>
      <c r="AI39" s="129">
        <v>12</v>
      </c>
      <c r="AJ39" s="129">
        <v>3</v>
      </c>
      <c r="AK39" s="86">
        <v>8</v>
      </c>
      <c r="AL39" s="128">
        <v>24</v>
      </c>
      <c r="AM39" s="127"/>
      <c r="AN39" s="128"/>
      <c r="AO39" s="128"/>
      <c r="AP39" s="128"/>
      <c r="AQ39" s="128"/>
      <c r="AR39" s="128"/>
      <c r="AS39" s="128"/>
    </row>
    <row r="40" spans="1:48" ht="16.5">
      <c r="A40" s="123" t="s">
        <v>255</v>
      </c>
      <c r="B40" s="86"/>
      <c r="C40" s="86"/>
      <c r="D40" s="86"/>
      <c r="E40" s="86"/>
      <c r="F40" s="86"/>
      <c r="G40" s="86"/>
      <c r="H40" s="86">
        <v>2</v>
      </c>
      <c r="I40" s="86"/>
      <c r="J40" s="86"/>
      <c r="K40" s="86"/>
      <c r="L40" s="86"/>
      <c r="M40" s="86"/>
      <c r="N40" s="86"/>
      <c r="O40" s="86">
        <v>1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129"/>
      <c r="AC40" s="129"/>
      <c r="AD40" s="129"/>
      <c r="AE40" s="129"/>
      <c r="AF40" s="129"/>
      <c r="AG40" s="129">
        <v>2</v>
      </c>
      <c r="AH40" s="129"/>
      <c r="AI40" s="129"/>
      <c r="AJ40" s="129"/>
      <c r="AK40" s="86"/>
      <c r="AL40" s="86">
        <v>2</v>
      </c>
      <c r="AM40" s="128"/>
      <c r="AN40" s="127"/>
      <c r="AO40" s="128"/>
      <c r="AP40" s="128"/>
      <c r="AQ40" s="128"/>
      <c r="AR40" s="128"/>
      <c r="AS40" s="128"/>
    </row>
    <row r="41" spans="1:48" ht="16.5">
      <c r="A41" s="123" t="s">
        <v>157</v>
      </c>
      <c r="B41" s="86"/>
      <c r="C41" s="86"/>
      <c r="D41" s="86"/>
      <c r="E41" s="86"/>
      <c r="F41" s="86"/>
      <c r="G41" s="86"/>
      <c r="H41" s="86">
        <v>1</v>
      </c>
      <c r="I41" s="86"/>
      <c r="J41" s="86"/>
      <c r="K41" s="86"/>
      <c r="L41" s="86">
        <v>4</v>
      </c>
      <c r="M41" s="86">
        <v>2</v>
      </c>
      <c r="N41" s="86">
        <v>2</v>
      </c>
      <c r="O41" s="86"/>
      <c r="P41" s="86"/>
      <c r="Q41" s="86"/>
      <c r="R41" s="86"/>
      <c r="S41" s="86"/>
      <c r="T41" s="86">
        <v>1</v>
      </c>
      <c r="U41" s="86">
        <v>1</v>
      </c>
      <c r="V41" s="86"/>
      <c r="W41" s="86"/>
      <c r="X41" s="86"/>
      <c r="Y41" s="86"/>
      <c r="Z41" s="86">
        <v>1</v>
      </c>
      <c r="AA41" s="86">
        <v>2</v>
      </c>
      <c r="AB41" s="129"/>
      <c r="AC41" s="129"/>
      <c r="AD41" s="129"/>
      <c r="AE41" s="129">
        <v>1</v>
      </c>
      <c r="AF41" s="129"/>
      <c r="AG41" s="129">
        <v>2</v>
      </c>
      <c r="AH41" s="129"/>
      <c r="AI41" s="129"/>
      <c r="AJ41" s="129"/>
      <c r="AK41" s="86">
        <v>2</v>
      </c>
      <c r="AL41" s="86">
        <v>2</v>
      </c>
      <c r="AM41" s="86">
        <v>3</v>
      </c>
      <c r="AN41" s="86"/>
      <c r="AO41" s="127"/>
      <c r="AP41" s="128"/>
      <c r="AQ41" s="128"/>
      <c r="AR41" s="128"/>
      <c r="AS41" s="128"/>
    </row>
    <row r="42" spans="1:48" ht="16.5">
      <c r="A42" s="123" t="s">
        <v>214</v>
      </c>
      <c r="B42" s="86">
        <v>4</v>
      </c>
      <c r="C42" s="86">
        <v>2</v>
      </c>
      <c r="D42" s="86"/>
      <c r="E42" s="86"/>
      <c r="F42" s="86"/>
      <c r="G42" s="86"/>
      <c r="H42" s="86">
        <v>1</v>
      </c>
      <c r="I42" s="86">
        <v>3</v>
      </c>
      <c r="J42" s="86"/>
      <c r="K42" s="86">
        <v>1</v>
      </c>
      <c r="L42" s="86">
        <v>4</v>
      </c>
      <c r="M42" s="86">
        <v>2</v>
      </c>
      <c r="N42" s="86"/>
      <c r="O42" s="86">
        <v>6</v>
      </c>
      <c r="P42" s="86"/>
      <c r="Q42" s="86"/>
      <c r="R42" s="86"/>
      <c r="S42" s="86"/>
      <c r="T42" s="86">
        <v>3</v>
      </c>
      <c r="U42" s="86">
        <v>2</v>
      </c>
      <c r="V42" s="86"/>
      <c r="W42" s="86"/>
      <c r="X42" s="86">
        <v>1</v>
      </c>
      <c r="Y42" s="86">
        <v>3</v>
      </c>
      <c r="Z42" s="86"/>
      <c r="AA42" s="86">
        <v>1</v>
      </c>
      <c r="AB42" s="129"/>
      <c r="AC42" s="129"/>
      <c r="AD42" s="129"/>
      <c r="AE42" s="129"/>
      <c r="AF42" s="129">
        <v>4</v>
      </c>
      <c r="AG42" s="129">
        <v>1</v>
      </c>
      <c r="AH42" s="129"/>
      <c r="AI42" s="129">
        <v>3</v>
      </c>
      <c r="AJ42" s="129"/>
      <c r="AK42" s="86">
        <v>2</v>
      </c>
      <c r="AL42" s="86">
        <v>12</v>
      </c>
      <c r="AM42" s="86">
        <v>6</v>
      </c>
      <c r="AN42" s="86"/>
      <c r="AO42" s="86"/>
      <c r="AP42" s="127"/>
      <c r="AQ42" s="128"/>
      <c r="AR42" s="128"/>
      <c r="AS42" s="128"/>
    </row>
    <row r="43" spans="1:48" ht="16.5">
      <c r="A43" s="123" t="s">
        <v>94</v>
      </c>
      <c r="B43" s="86">
        <v>3</v>
      </c>
      <c r="C43" s="86"/>
      <c r="D43" s="86"/>
      <c r="E43" s="86">
        <v>2</v>
      </c>
      <c r="F43" s="86">
        <v>3</v>
      </c>
      <c r="G43" s="86"/>
      <c r="H43" s="86">
        <v>10</v>
      </c>
      <c r="I43" s="86"/>
      <c r="J43" s="86">
        <v>1</v>
      </c>
      <c r="K43" s="86">
        <v>6</v>
      </c>
      <c r="L43" s="86">
        <v>10</v>
      </c>
      <c r="M43" s="86">
        <v>3</v>
      </c>
      <c r="N43" s="86">
        <v>3</v>
      </c>
      <c r="O43" s="86">
        <v>5</v>
      </c>
      <c r="P43" s="86"/>
      <c r="Q43" s="86"/>
      <c r="R43" s="86">
        <v>7</v>
      </c>
      <c r="S43" s="86">
        <v>4</v>
      </c>
      <c r="T43" s="86">
        <v>3</v>
      </c>
      <c r="U43" s="86">
        <v>1</v>
      </c>
      <c r="V43" s="86"/>
      <c r="W43" s="86">
        <v>3</v>
      </c>
      <c r="X43" s="86">
        <v>2</v>
      </c>
      <c r="Y43" s="86">
        <v>3</v>
      </c>
      <c r="Z43" s="86"/>
      <c r="AA43" s="86"/>
      <c r="AB43" s="129">
        <v>3</v>
      </c>
      <c r="AC43" s="129"/>
      <c r="AD43" s="129"/>
      <c r="AE43" s="129"/>
      <c r="AF43" s="129"/>
      <c r="AG43" s="129">
        <v>4</v>
      </c>
      <c r="AH43" s="129"/>
      <c r="AI43" s="129">
        <v>2</v>
      </c>
      <c r="AJ43" s="129">
        <v>2</v>
      </c>
      <c r="AK43" s="86">
        <v>5</v>
      </c>
      <c r="AL43" s="128">
        <v>14</v>
      </c>
      <c r="AM43" s="86">
        <v>12</v>
      </c>
      <c r="AN43" s="86">
        <v>2</v>
      </c>
      <c r="AO43" s="86">
        <v>2</v>
      </c>
      <c r="AP43" s="86"/>
      <c r="AQ43" s="127"/>
      <c r="AR43" s="128"/>
      <c r="AS43" s="128"/>
    </row>
    <row r="44" spans="1:48" ht="16.5">
      <c r="A44" s="142" t="s">
        <v>95</v>
      </c>
      <c r="B44" s="100">
        <v>1</v>
      </c>
      <c r="C44" s="100"/>
      <c r="D44" s="100"/>
      <c r="E44" s="100"/>
      <c r="F44" s="100"/>
      <c r="G44" s="100"/>
      <c r="H44" s="100">
        <v>6</v>
      </c>
      <c r="I44" s="100"/>
      <c r="J44" s="100">
        <v>3</v>
      </c>
      <c r="K44" s="100">
        <v>7</v>
      </c>
      <c r="L44" s="100">
        <v>9</v>
      </c>
      <c r="M44" s="100"/>
      <c r="N44" s="100">
        <v>3</v>
      </c>
      <c r="O44" s="100">
        <v>5</v>
      </c>
      <c r="P44" s="100"/>
      <c r="Q44" s="100">
        <v>2</v>
      </c>
      <c r="R44" s="100">
        <v>1</v>
      </c>
      <c r="S44" s="100">
        <v>5</v>
      </c>
      <c r="T44" s="100">
        <v>12</v>
      </c>
      <c r="U44" s="100">
        <v>2</v>
      </c>
      <c r="V44" s="100"/>
      <c r="W44" s="100">
        <v>4</v>
      </c>
      <c r="X44" s="100"/>
      <c r="Y44" s="100">
        <v>3</v>
      </c>
      <c r="Z44" s="100"/>
      <c r="AA44" s="100"/>
      <c r="AB44" s="100"/>
      <c r="AC44" s="100"/>
      <c r="AD44" s="100"/>
      <c r="AE44" s="100"/>
      <c r="AF44" s="100">
        <v>3</v>
      </c>
      <c r="AG44" s="100">
        <v>6</v>
      </c>
      <c r="AH44" s="100"/>
      <c r="AI44" s="100">
        <v>2</v>
      </c>
      <c r="AJ44" s="100"/>
      <c r="AK44" s="100">
        <v>3</v>
      </c>
      <c r="AL44" s="146">
        <v>22</v>
      </c>
      <c r="AM44" s="100">
        <v>6</v>
      </c>
      <c r="AN44" s="100"/>
      <c r="AO44" s="100">
        <v>3</v>
      </c>
      <c r="AP44" s="86">
        <v>3</v>
      </c>
      <c r="AQ44" s="86">
        <v>7</v>
      </c>
      <c r="AR44" s="127"/>
      <c r="AS44" s="128"/>
    </row>
    <row r="45" spans="1:48" ht="17.25" thickBot="1">
      <c r="A45" s="143" t="s">
        <v>231</v>
      </c>
      <c r="B45" s="144">
        <v>1</v>
      </c>
      <c r="C45" s="144"/>
      <c r="D45" s="144"/>
      <c r="E45" s="144"/>
      <c r="F45" s="144"/>
      <c r="G45" s="144"/>
      <c r="H45" s="144">
        <v>2</v>
      </c>
      <c r="I45" s="144"/>
      <c r="J45" s="144"/>
      <c r="K45" s="144">
        <v>4</v>
      </c>
      <c r="L45" s="144">
        <v>1</v>
      </c>
      <c r="M45" s="144">
        <v>4</v>
      </c>
      <c r="N45" s="144"/>
      <c r="O45" s="144">
        <v>2</v>
      </c>
      <c r="P45" s="144"/>
      <c r="Q45" s="144"/>
      <c r="R45" s="144">
        <v>2</v>
      </c>
      <c r="S45" s="144"/>
      <c r="T45" s="144"/>
      <c r="U45" s="144"/>
      <c r="V45" s="144"/>
      <c r="W45" s="144"/>
      <c r="X45" s="144"/>
      <c r="Y45" s="144">
        <v>1</v>
      </c>
      <c r="Z45" s="144"/>
      <c r="AA45" s="144"/>
      <c r="AB45" s="144"/>
      <c r="AC45" s="144"/>
      <c r="AD45" s="144"/>
      <c r="AE45" s="144"/>
      <c r="AF45" s="144"/>
      <c r="AG45" s="144"/>
      <c r="AH45" s="144"/>
      <c r="AI45" s="144">
        <v>2</v>
      </c>
      <c r="AJ45" s="144"/>
      <c r="AK45" s="144">
        <v>2</v>
      </c>
      <c r="AL45" s="144">
        <v>5</v>
      </c>
      <c r="AM45" s="144">
        <v>2</v>
      </c>
      <c r="AN45" s="144"/>
      <c r="AO45" s="144"/>
      <c r="AP45" s="137">
        <v>2</v>
      </c>
      <c r="AQ45" s="137">
        <v>2</v>
      </c>
      <c r="AR45" s="137">
        <v>1</v>
      </c>
      <c r="AS45" s="127"/>
    </row>
    <row r="46" spans="1:48" ht="17.25" thickTop="1">
      <c r="A46" s="119" t="s">
        <v>67</v>
      </c>
      <c r="B46" s="114">
        <v>1</v>
      </c>
      <c r="C46" s="114"/>
      <c r="D46" s="114"/>
      <c r="E46" s="114"/>
      <c r="F46" s="114"/>
      <c r="G46" s="114"/>
      <c r="H46" s="114"/>
      <c r="I46" s="114">
        <v>2</v>
      </c>
      <c r="J46" s="114"/>
      <c r="K46" s="114"/>
      <c r="L46" s="114">
        <v>3</v>
      </c>
      <c r="M46" s="114">
        <v>2</v>
      </c>
      <c r="N46" s="114"/>
      <c r="O46" s="114"/>
      <c r="P46" s="114"/>
      <c r="Q46" s="114"/>
      <c r="R46" s="114"/>
      <c r="S46" s="114"/>
      <c r="T46" s="114">
        <v>4</v>
      </c>
      <c r="U46" s="114">
        <v>2</v>
      </c>
      <c r="V46" s="114">
        <v>3</v>
      </c>
      <c r="W46" s="114">
        <v>1</v>
      </c>
      <c r="X46" s="114">
        <v>2</v>
      </c>
      <c r="Y46" s="114"/>
      <c r="Z46" s="114">
        <v>1</v>
      </c>
      <c r="AA46" s="114">
        <v>1</v>
      </c>
      <c r="AB46" s="114">
        <v>2</v>
      </c>
      <c r="AC46" s="114"/>
      <c r="AD46" s="114">
        <v>1</v>
      </c>
      <c r="AE46" s="114"/>
      <c r="AF46" s="114"/>
      <c r="AG46" s="114">
        <v>2</v>
      </c>
      <c r="AH46" s="114"/>
      <c r="AI46" s="114">
        <v>2</v>
      </c>
      <c r="AJ46" s="114"/>
      <c r="AK46" s="114"/>
      <c r="AL46" s="113">
        <v>6</v>
      </c>
      <c r="AM46" s="113">
        <v>2</v>
      </c>
      <c r="AN46" s="113"/>
      <c r="AO46" s="113"/>
      <c r="AP46" s="113"/>
      <c r="AQ46" s="113">
        <v>2</v>
      </c>
      <c r="AR46" s="113"/>
      <c r="AS46" s="113"/>
    </row>
    <row r="47" spans="1:48" ht="16.5">
      <c r="A47" s="120" t="s">
        <v>67</v>
      </c>
      <c r="B47" s="86">
        <v>13</v>
      </c>
      <c r="C47" s="86">
        <v>2</v>
      </c>
      <c r="D47" s="86"/>
      <c r="E47" s="86"/>
      <c r="F47" s="86"/>
      <c r="G47" s="86">
        <v>2</v>
      </c>
      <c r="H47" s="86">
        <v>12</v>
      </c>
      <c r="I47" s="86">
        <v>9</v>
      </c>
      <c r="J47" s="86">
        <v>5</v>
      </c>
      <c r="K47" s="86">
        <v>9</v>
      </c>
      <c r="L47" s="86">
        <v>26</v>
      </c>
      <c r="M47" s="86"/>
      <c r="N47" s="86">
        <v>3</v>
      </c>
      <c r="O47" s="86">
        <v>14</v>
      </c>
      <c r="P47" s="86"/>
      <c r="Q47" s="86">
        <v>4</v>
      </c>
      <c r="R47" s="86">
        <v>2</v>
      </c>
      <c r="S47" s="86">
        <v>5</v>
      </c>
      <c r="T47" s="86">
        <v>23</v>
      </c>
      <c r="U47" s="86">
        <v>9</v>
      </c>
      <c r="V47" s="86">
        <v>4</v>
      </c>
      <c r="W47" s="86">
        <v>2</v>
      </c>
      <c r="X47" s="86">
        <v>5</v>
      </c>
      <c r="Y47" s="86">
        <v>7</v>
      </c>
      <c r="Z47" s="86"/>
      <c r="AA47" s="86">
        <v>5</v>
      </c>
      <c r="AB47" s="86">
        <v>1</v>
      </c>
      <c r="AC47" s="86">
        <v>2</v>
      </c>
      <c r="AD47" s="86"/>
      <c r="AE47" s="86"/>
      <c r="AF47" s="86">
        <v>5</v>
      </c>
      <c r="AG47" s="86">
        <v>14</v>
      </c>
      <c r="AH47" s="86"/>
      <c r="AI47" s="86">
        <v>15</v>
      </c>
      <c r="AJ47" s="86"/>
      <c r="AK47" s="86">
        <v>8</v>
      </c>
      <c r="AL47" s="86">
        <v>54</v>
      </c>
      <c r="AM47" s="86">
        <v>28</v>
      </c>
      <c r="AN47" s="86">
        <v>2</v>
      </c>
      <c r="AO47" s="86">
        <v>2</v>
      </c>
      <c r="AP47" s="86">
        <v>14</v>
      </c>
      <c r="AQ47" s="86">
        <v>12</v>
      </c>
      <c r="AR47" s="86">
        <v>21</v>
      </c>
      <c r="AS47" s="86">
        <v>3</v>
      </c>
    </row>
    <row r="48" spans="1:48" ht="16.5">
      <c r="A48" s="121" t="s">
        <v>81</v>
      </c>
      <c r="B48" s="86">
        <v>23</v>
      </c>
      <c r="C48" s="86">
        <v>2</v>
      </c>
      <c r="D48" s="86">
        <v>5</v>
      </c>
      <c r="E48" s="86">
        <v>2</v>
      </c>
      <c r="F48" s="86">
        <v>3</v>
      </c>
      <c r="G48" s="86">
        <v>7</v>
      </c>
      <c r="H48" s="86">
        <v>23</v>
      </c>
      <c r="I48" s="86">
        <v>8</v>
      </c>
      <c r="J48" s="86">
        <v>4</v>
      </c>
      <c r="K48" s="86">
        <v>26</v>
      </c>
      <c r="L48" s="86">
        <v>14</v>
      </c>
      <c r="M48" s="86">
        <v>15</v>
      </c>
      <c r="N48" s="86">
        <v>3</v>
      </c>
      <c r="O48" s="86">
        <v>9</v>
      </c>
      <c r="P48" s="86">
        <v>2</v>
      </c>
      <c r="Q48" s="86">
        <v>3</v>
      </c>
      <c r="R48" s="86">
        <v>26</v>
      </c>
      <c r="S48" s="86">
        <v>9</v>
      </c>
      <c r="T48" s="86">
        <v>18</v>
      </c>
      <c r="U48" s="86">
        <v>12</v>
      </c>
      <c r="V48" s="86"/>
      <c r="W48" s="86">
        <v>10</v>
      </c>
      <c r="X48" s="86">
        <v>8</v>
      </c>
      <c r="Y48" s="86">
        <v>2</v>
      </c>
      <c r="Z48" s="86">
        <v>5</v>
      </c>
      <c r="AA48" s="86">
        <v>6</v>
      </c>
      <c r="AB48" s="86">
        <v>1</v>
      </c>
      <c r="AC48" s="86"/>
      <c r="AD48" s="86">
        <v>2</v>
      </c>
      <c r="AE48" s="86">
        <v>2</v>
      </c>
      <c r="AF48" s="86">
        <v>1</v>
      </c>
      <c r="AG48" s="86">
        <v>12</v>
      </c>
      <c r="AH48" s="86">
        <v>2</v>
      </c>
      <c r="AI48" s="86">
        <v>12</v>
      </c>
      <c r="AJ48" s="86">
        <v>3</v>
      </c>
      <c r="AK48" s="86">
        <v>20</v>
      </c>
      <c r="AL48" s="86">
        <v>16</v>
      </c>
      <c r="AM48" s="86">
        <v>25</v>
      </c>
      <c r="AN48" s="86"/>
      <c r="AO48" s="86">
        <v>5</v>
      </c>
      <c r="AP48" s="86">
        <v>5</v>
      </c>
      <c r="AQ48" s="86">
        <v>17</v>
      </c>
      <c r="AR48" s="86">
        <v>9</v>
      </c>
      <c r="AS48" s="86">
        <v>4</v>
      </c>
    </row>
    <row r="49" spans="1:45">
      <c r="A49" s="122" t="s">
        <v>28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3"/>
      <c r="M49" s="73"/>
      <c r="N49" s="74"/>
      <c r="O49" s="74"/>
      <c r="P49" s="74"/>
      <c r="Q49" s="74"/>
      <c r="R49" s="74"/>
      <c r="S49" s="73"/>
      <c r="T49" s="74"/>
      <c r="U49" s="74"/>
      <c r="V49" s="74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</row>
  </sheetData>
  <conditionalFormatting sqref="J11:J48 W27:Z48 L14:M48 N19:R48 S20:S48 T21:T48 U23:V48 AA35:AH48 AI37:AJ48 AK38:AK48 AL43:AP48 AQ44:AQ48 L47:AS48 B10:I48 K12:K48 A46:K48 B44:AK48 AR46:AS48 N17:P18 J2:J9 K2:K10 L2:R11 N12:P13 Q12:R16 S2:S18 T2:T19 U2:V20 W2:Z22 AA2:AH26 AI2:AJ34 AK2:AK36 AL2:AP37 AQ2:AQ42 AM38:AP38 AL39:AL42 AG27:AH32 AA33:AF34 AO39:AP40 AM41:AN42 O14:P14 N15:N16 E2:E4 F2:I5 B5:D5 B6:E9 H6:I7 F8:G9 M12 L13 R17 Q18 AJ35 AI36 AB27:AC27 AD27:AF29 AA28:AA29 AA30:AC32 Y23:Z24 W25:X26 AP41 AO42 AE30:AF30 AD31:AD32 AS44 AR45 AR2:AS43">
    <cfRule type="expression" dxfId="31" priority="87" stopIfTrue="1">
      <formula>MOD(ROW(),2)=0</formula>
    </cfRule>
  </conditionalFormatting>
  <conditionalFormatting sqref="D2:D3">
    <cfRule type="expression" dxfId="30" priority="24" stopIfTrue="1">
      <formula>MOD(ROW(),2)=0</formula>
    </cfRule>
  </conditionalFormatting>
  <conditionalFormatting sqref="B4:C4">
    <cfRule type="expression" dxfId="29" priority="23" stopIfTrue="1">
      <formula>MOD(ROW(),2)=0</formula>
    </cfRule>
  </conditionalFormatting>
  <conditionalFormatting sqref="AN39">
    <cfRule type="expression" dxfId="28" priority="22" stopIfTrue="1">
      <formula>MOD(ROW(),2)=0</formula>
    </cfRule>
  </conditionalFormatting>
  <conditionalFormatting sqref="AM40">
    <cfRule type="expression" dxfId="27" priority="21" stopIfTrue="1">
      <formula>MOD(ROW(),2)=0</formula>
    </cfRule>
  </conditionalFormatting>
  <conditionalFormatting sqref="Y26">
    <cfRule type="expression" dxfId="26" priority="20" stopIfTrue="1">
      <formula>MOD(ROW(),2)=0</formula>
    </cfRule>
  </conditionalFormatting>
  <conditionalFormatting sqref="Z25">
    <cfRule type="expression" dxfId="25" priority="19" stopIfTrue="1">
      <formula>MOD(ROW(),2)=0</formula>
    </cfRule>
  </conditionalFormatting>
  <conditionalFormatting sqref="I8">
    <cfRule type="expression" dxfId="24" priority="18" stopIfTrue="1">
      <formula>MOD(ROW(),2)=0</formula>
    </cfRule>
  </conditionalFormatting>
  <conditionalFormatting sqref="H9">
    <cfRule type="expression" dxfId="23" priority="17" stopIfTrue="1">
      <formula>MOD(ROW(),2)=0</formula>
    </cfRule>
  </conditionalFormatting>
  <conditionalFormatting sqref="W24">
    <cfRule type="expression" dxfId="22" priority="16" stopIfTrue="1">
      <formula>MOD(ROW(),2)=0</formula>
    </cfRule>
  </conditionalFormatting>
  <conditionalFormatting sqref="X23">
    <cfRule type="expression" dxfId="21" priority="15" stopIfTrue="1">
      <formula>MOD(ROW(),2)=0</formula>
    </cfRule>
  </conditionalFormatting>
  <conditionalFormatting sqref="C2">
    <cfRule type="expression" dxfId="20" priority="14" stopIfTrue="1">
      <formula>MOD(ROW(),2)=0</formula>
    </cfRule>
  </conditionalFormatting>
  <conditionalFormatting sqref="B3">
    <cfRule type="expression" dxfId="19" priority="13" stopIfTrue="1">
      <formula>MOD(ROW(),2)=0</formula>
    </cfRule>
  </conditionalFormatting>
  <conditionalFormatting sqref="AE32">
    <cfRule type="expression" dxfId="18" priority="12" stopIfTrue="1">
      <formula>MOD(ROW(),2)=0</formula>
    </cfRule>
  </conditionalFormatting>
  <conditionalFormatting sqref="AF31">
    <cfRule type="expression" dxfId="17" priority="11" stopIfTrue="1">
      <formula>MOD(ROW(),2)=0</formula>
    </cfRule>
  </conditionalFormatting>
  <conditionalFormatting sqref="F7">
    <cfRule type="expression" dxfId="16" priority="10" stopIfTrue="1">
      <formula>MOD(ROW(),2)=0</formula>
    </cfRule>
  </conditionalFormatting>
  <conditionalFormatting sqref="G6">
    <cfRule type="expression" dxfId="15" priority="9" stopIfTrue="1">
      <formula>MOD(ROW(),2)=0</formula>
    </cfRule>
  </conditionalFormatting>
  <conditionalFormatting sqref="U22">
    <cfRule type="expression" dxfId="14" priority="8" stopIfTrue="1">
      <formula>MOD(ROW(),2)=0</formula>
    </cfRule>
  </conditionalFormatting>
  <conditionalFormatting sqref="V21">
    <cfRule type="expression" dxfId="13" priority="7" stopIfTrue="1">
      <formula>MOD(ROW(),2)=0</formula>
    </cfRule>
  </conditionalFormatting>
  <conditionalFormatting sqref="P15">
    <cfRule type="expression" dxfId="12" priority="6" stopIfTrue="1">
      <formula>MOD(ROW(),2)=0</formula>
    </cfRule>
  </conditionalFormatting>
  <conditionalFormatting sqref="O16">
    <cfRule type="expression" dxfId="11" priority="5" stopIfTrue="1">
      <formula>MOD(ROW(),2)=0</formula>
    </cfRule>
  </conditionalFormatting>
  <conditionalFormatting sqref="AC28">
    <cfRule type="expression" dxfId="10" priority="4" stopIfTrue="1">
      <formula>MOD(ROW(),2)=0</formula>
    </cfRule>
  </conditionalFormatting>
  <conditionalFormatting sqref="AB29">
    <cfRule type="expression" dxfId="9" priority="3" stopIfTrue="1">
      <formula>MOD(ROW(),2)=0</formula>
    </cfRule>
  </conditionalFormatting>
  <conditionalFormatting sqref="AH33">
    <cfRule type="expression" dxfId="8" priority="2" stopIfTrue="1">
      <formula>MOD(ROW(),2)=0</formula>
    </cfRule>
  </conditionalFormatting>
  <conditionalFormatting sqref="AG34">
    <cfRule type="expression" dxfId="6" priority="1" stopIfTrue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68"/>
  <sheetViews>
    <sheetView topLeftCell="A27" workbookViewId="0">
      <selection activeCell="C47" sqref="C47"/>
    </sheetView>
  </sheetViews>
  <sheetFormatPr baseColWidth="10" defaultColWidth="0" defaultRowHeight="12.75" zeroHeight="1"/>
  <cols>
    <col min="1" max="1" width="11.42578125" customWidth="1"/>
    <col min="2" max="3" width="11.5703125" style="4" customWidth="1"/>
    <col min="4" max="4" width="13.7109375" style="4" customWidth="1"/>
    <col min="5" max="5" width="13.85546875" style="4" customWidth="1"/>
    <col min="6" max="6" width="15.7109375" customWidth="1"/>
  </cols>
  <sheetData>
    <row r="1" spans="1:43" s="71" customFormat="1">
      <c r="A1" s="92"/>
      <c r="B1" s="93" t="s">
        <v>24</v>
      </c>
      <c r="C1" s="93" t="s">
        <v>60</v>
      </c>
      <c r="D1" s="93" t="s">
        <v>61</v>
      </c>
      <c r="E1" s="93" t="s">
        <v>32</v>
      </c>
      <c r="F1" s="93" t="s">
        <v>66</v>
      </c>
    </row>
    <row r="2" spans="1:43" s="28" customFormat="1" ht="16.5">
      <c r="A2" s="54" t="s">
        <v>73</v>
      </c>
      <c r="B2" s="55">
        <f>Tore!C2</f>
        <v>39</v>
      </c>
      <c r="C2" s="56">
        <v>1</v>
      </c>
      <c r="D2" s="57">
        <f t="shared" ref="D2:D9" si="0">C2/B2</f>
        <v>2.564102564102564E-2</v>
      </c>
      <c r="E2" s="56"/>
      <c r="F2" s="5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s="28" customFormat="1" ht="16.5">
      <c r="A3" s="54" t="s">
        <v>304</v>
      </c>
      <c r="B3" s="55">
        <f>Tore!C3</f>
        <v>4</v>
      </c>
      <c r="C3" s="56">
        <v>5</v>
      </c>
      <c r="D3" s="57">
        <f t="shared" si="0"/>
        <v>1.25</v>
      </c>
      <c r="E3" s="56"/>
      <c r="F3" s="5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28" customFormat="1" ht="16.5">
      <c r="A4" s="54" t="s">
        <v>254</v>
      </c>
      <c r="B4" s="55">
        <f>Tore!C4</f>
        <v>5</v>
      </c>
      <c r="C4" s="56">
        <v>3</v>
      </c>
      <c r="D4" s="57">
        <f t="shared" si="0"/>
        <v>0.6</v>
      </c>
      <c r="E4" s="56">
        <v>1</v>
      </c>
      <c r="F4" s="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s="28" customFormat="1" ht="16.5">
      <c r="A5" s="54" t="s">
        <v>182</v>
      </c>
      <c r="B5" s="55">
        <f>Tore!C5</f>
        <v>2</v>
      </c>
      <c r="C5" s="56">
        <v>0</v>
      </c>
      <c r="D5" s="57">
        <f t="shared" si="0"/>
        <v>0</v>
      </c>
      <c r="E5" s="56"/>
      <c r="F5" s="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s="28" customFormat="1" ht="16.5">
      <c r="A6" s="54" t="s">
        <v>183</v>
      </c>
      <c r="B6" s="55">
        <f>Tore!C6</f>
        <v>3</v>
      </c>
      <c r="C6" s="56">
        <v>0</v>
      </c>
      <c r="D6" s="57">
        <f>C6/B6</f>
        <v>0</v>
      </c>
      <c r="E6" s="56"/>
      <c r="F6" s="5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16.5">
      <c r="A7" s="54" t="s">
        <v>325</v>
      </c>
      <c r="B7" s="55">
        <f>Tore!C7</f>
        <v>9</v>
      </c>
      <c r="C7" s="56">
        <v>0</v>
      </c>
      <c r="D7" s="57">
        <f>C7/B7</f>
        <v>0</v>
      </c>
      <c r="E7" s="56"/>
      <c r="F7" s="5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28" customFormat="1" ht="16.5">
      <c r="A8" s="54" t="s">
        <v>195</v>
      </c>
      <c r="B8" s="55">
        <f>Tore!C8</f>
        <v>35</v>
      </c>
      <c r="C8" s="56">
        <v>0</v>
      </c>
      <c r="D8" s="57">
        <f t="shared" si="0"/>
        <v>0</v>
      </c>
      <c r="E8" s="56"/>
      <c r="F8" s="5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8" customFormat="1" ht="16.5">
      <c r="A9" s="54" t="s">
        <v>271</v>
      </c>
      <c r="B9" s="55">
        <f>Tore!C9</f>
        <v>21</v>
      </c>
      <c r="C9" s="56">
        <v>0</v>
      </c>
      <c r="D9" s="57">
        <f t="shared" si="0"/>
        <v>0</v>
      </c>
      <c r="E9" s="56"/>
      <c r="F9" s="56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30" customFormat="1" ht="16.5">
      <c r="A10" s="54" t="s">
        <v>86</v>
      </c>
      <c r="B10" s="55">
        <f>Tore!C10</f>
        <v>9</v>
      </c>
      <c r="C10" s="56">
        <v>1</v>
      </c>
      <c r="D10" s="57">
        <f t="shared" ref="D10:D19" si="1">C10/B10</f>
        <v>0.1111111111111111</v>
      </c>
      <c r="E10" s="56"/>
      <c r="F10" s="5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0" customFormat="1" ht="16.5">
      <c r="A11" s="54" t="s">
        <v>93</v>
      </c>
      <c r="B11" s="55">
        <f>Tore!C11</f>
        <v>37</v>
      </c>
      <c r="C11" s="56">
        <v>6</v>
      </c>
      <c r="D11" s="57">
        <f t="shared" si="1"/>
        <v>0.16216216216216217</v>
      </c>
      <c r="E11" s="56"/>
      <c r="F11" s="5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30" customFormat="1" ht="16.5">
      <c r="A12" s="54" t="s">
        <v>78</v>
      </c>
      <c r="B12" s="55">
        <f>Tore!C12</f>
        <v>45</v>
      </c>
      <c r="C12" s="56">
        <v>0</v>
      </c>
      <c r="D12" s="57">
        <f t="shared" si="1"/>
        <v>0</v>
      </c>
      <c r="E12" s="56"/>
      <c r="F12" s="56">
        <v>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6.5">
      <c r="A13" s="54" t="s">
        <v>193</v>
      </c>
      <c r="B13" s="55">
        <f>Tore!C13</f>
        <v>17</v>
      </c>
      <c r="C13" s="56">
        <v>3</v>
      </c>
      <c r="D13" s="57">
        <f>C13/B13</f>
        <v>0.17647058823529413</v>
      </c>
      <c r="E13" s="56"/>
      <c r="F13" s="5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6.5">
      <c r="A14" s="54" t="s">
        <v>125</v>
      </c>
      <c r="B14" s="55">
        <f>Tore!C14</f>
        <v>6</v>
      </c>
      <c r="C14" s="56">
        <v>1</v>
      </c>
      <c r="D14" s="57">
        <f t="shared" si="1"/>
        <v>0.16666666666666666</v>
      </c>
      <c r="E14" s="56"/>
      <c r="F14" s="5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30" customFormat="1" ht="16.5">
      <c r="A15" s="54" t="s">
        <v>175</v>
      </c>
      <c r="B15" s="55">
        <f>Tore!C15</f>
        <v>23</v>
      </c>
      <c r="C15" s="56">
        <v>0</v>
      </c>
      <c r="D15" s="57">
        <f t="shared" ref="D15" si="2">C15/B15</f>
        <v>0</v>
      </c>
      <c r="E15" s="56"/>
      <c r="F15" s="5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30" customFormat="1" ht="16.5">
      <c r="A16" s="151" t="s">
        <v>335</v>
      </c>
      <c r="B16" s="55">
        <f>Tore!C16</f>
        <v>2</v>
      </c>
      <c r="C16" s="56">
        <v>0</v>
      </c>
      <c r="D16" s="57">
        <f t="shared" ref="D16" si="3">C16/B16</f>
        <v>0</v>
      </c>
      <c r="E16" s="56"/>
      <c r="F16" s="5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30" customFormat="1" ht="16.5">
      <c r="A17" s="54" t="s">
        <v>126</v>
      </c>
      <c r="B17" s="55">
        <f>Tore!C17</f>
        <v>7</v>
      </c>
      <c r="C17" s="56">
        <v>1</v>
      </c>
      <c r="D17" s="57">
        <f t="shared" ref="D17" si="4">C17/B17</f>
        <v>0.14285714285714285</v>
      </c>
      <c r="E17" s="56"/>
      <c r="F17" s="5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30" customFormat="1" ht="16.5">
      <c r="A18" s="54" t="s">
        <v>194</v>
      </c>
      <c r="B18" s="55">
        <f>Tore!C18</f>
        <v>30</v>
      </c>
      <c r="C18" s="56">
        <v>3</v>
      </c>
      <c r="D18" s="57">
        <f>C18/B18</f>
        <v>0.1</v>
      </c>
      <c r="E18" s="56"/>
      <c r="F18" s="5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0" customFormat="1" ht="16.5">
      <c r="A19" s="54" t="s">
        <v>80</v>
      </c>
      <c r="B19" s="55">
        <f>Tore!C19</f>
        <v>14</v>
      </c>
      <c r="C19" s="56">
        <v>0</v>
      </c>
      <c r="D19" s="57">
        <f t="shared" si="1"/>
        <v>0</v>
      </c>
      <c r="E19" s="56"/>
      <c r="F19" s="5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0" customFormat="1" ht="16.5">
      <c r="A20" s="54" t="s">
        <v>87</v>
      </c>
      <c r="B20" s="55">
        <f>Tore!C20</f>
        <v>45</v>
      </c>
      <c r="C20" s="56">
        <v>1</v>
      </c>
      <c r="D20" s="57">
        <f t="shared" ref="D20:D49" si="5">C20/B20</f>
        <v>2.2222222222222223E-2</v>
      </c>
      <c r="E20" s="56">
        <v>1</v>
      </c>
      <c r="F20" s="5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0" customFormat="1" ht="16.5">
      <c r="A21" s="54" t="s">
        <v>85</v>
      </c>
      <c r="B21" s="55">
        <f>Tore!C21</f>
        <v>25</v>
      </c>
      <c r="C21" s="56">
        <v>0</v>
      </c>
      <c r="D21" s="57">
        <f t="shared" si="5"/>
        <v>0</v>
      </c>
      <c r="E21" s="56"/>
      <c r="F21" s="56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0" customFormat="1" ht="16.5">
      <c r="A22" s="54" t="s">
        <v>324</v>
      </c>
      <c r="B22" s="55">
        <f>Tore!C22</f>
        <v>7</v>
      </c>
      <c r="C22" s="56">
        <v>1</v>
      </c>
      <c r="D22" s="57">
        <f t="shared" ref="D22" si="6">C22/B22</f>
        <v>0.14285714285714285</v>
      </c>
      <c r="E22" s="56"/>
      <c r="F22" s="5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0" customFormat="1" ht="16.5">
      <c r="A23" s="54" t="s">
        <v>96</v>
      </c>
      <c r="B23" s="55">
        <f>Tore!C23</f>
        <v>15</v>
      </c>
      <c r="C23" s="56">
        <v>0</v>
      </c>
      <c r="D23" s="57">
        <f t="shared" si="5"/>
        <v>0</v>
      </c>
      <c r="E23" s="56"/>
      <c r="F23" s="5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0" customFormat="1" ht="16.5">
      <c r="A24" s="54" t="s">
        <v>272</v>
      </c>
      <c r="B24" s="55">
        <f>Tore!C24</f>
        <v>12</v>
      </c>
      <c r="C24" s="56">
        <v>1</v>
      </c>
      <c r="D24" s="57">
        <f t="shared" ref="D24" si="7">C24/B24</f>
        <v>8.3333333333333329E-2</v>
      </c>
      <c r="E24" s="56"/>
      <c r="F24" s="5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0" customFormat="1" ht="16.5">
      <c r="A25" s="54" t="s">
        <v>213</v>
      </c>
      <c r="B25" s="55">
        <f>Tore!C25</f>
        <v>9</v>
      </c>
      <c r="C25" s="56">
        <v>4</v>
      </c>
      <c r="D25" s="57">
        <f t="shared" ref="D25" si="8">C25/B25</f>
        <v>0.44444444444444442</v>
      </c>
      <c r="E25" s="56"/>
      <c r="F25" s="56">
        <v>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0" customFormat="1" ht="16.5">
      <c r="A26" s="54" t="s">
        <v>260</v>
      </c>
      <c r="B26" s="55">
        <f>Tore!C26</f>
        <v>6</v>
      </c>
      <c r="C26" s="56">
        <v>0</v>
      </c>
      <c r="D26" s="57">
        <f t="shared" ref="D26" si="9">C26/B26</f>
        <v>0</v>
      </c>
      <c r="E26" s="56"/>
      <c r="F26" s="5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0" customFormat="1" ht="16.5">
      <c r="A27" s="54" t="s">
        <v>124</v>
      </c>
      <c r="B27" s="55">
        <f>Tore!C27</f>
        <v>12</v>
      </c>
      <c r="C27" s="56">
        <v>0</v>
      </c>
      <c r="D27" s="57">
        <f t="shared" si="5"/>
        <v>0</v>
      </c>
      <c r="E27" s="56"/>
      <c r="F27" s="5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0" customFormat="1" ht="16.5">
      <c r="A28" s="54" t="s">
        <v>204</v>
      </c>
      <c r="B28" s="55">
        <f>Tore!C28</f>
        <v>4</v>
      </c>
      <c r="C28" s="56">
        <v>1</v>
      </c>
      <c r="D28" s="57">
        <f t="shared" ref="D28:D30" si="10">C28/B28</f>
        <v>0.25</v>
      </c>
      <c r="E28" s="56"/>
      <c r="F28" s="5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0" customFormat="1" ht="16.5">
      <c r="A29" s="54" t="s">
        <v>363</v>
      </c>
      <c r="B29" s="55">
        <f>Tore!C29</f>
        <v>2</v>
      </c>
      <c r="C29" s="56">
        <v>0</v>
      </c>
      <c r="D29" s="57">
        <f t="shared" ref="D29" si="11">C29/B29</f>
        <v>0</v>
      </c>
      <c r="E29" s="56"/>
      <c r="F29" s="5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0" customFormat="1" ht="16.5">
      <c r="A30" s="54" t="s">
        <v>205</v>
      </c>
      <c r="B30" s="55">
        <f>Tore!C30</f>
        <v>3</v>
      </c>
      <c r="C30" s="56">
        <v>0</v>
      </c>
      <c r="D30" s="57">
        <f t="shared" si="10"/>
        <v>0</v>
      </c>
      <c r="E30" s="56"/>
      <c r="F30" s="5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0" customFormat="1" ht="16.5">
      <c r="A31" s="54" t="s">
        <v>230</v>
      </c>
      <c r="B31" s="55">
        <f>Tore!C31</f>
        <v>2</v>
      </c>
      <c r="C31" s="56">
        <v>0</v>
      </c>
      <c r="D31" s="57">
        <f t="shared" ref="D31" si="12">C31/B31</f>
        <v>0</v>
      </c>
      <c r="E31" s="56"/>
      <c r="F31" s="5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0" customFormat="1" ht="16.5">
      <c r="A32" s="54" t="s">
        <v>317</v>
      </c>
      <c r="B32" s="55">
        <f>Tore!C32</f>
        <v>6</v>
      </c>
      <c r="C32" s="56">
        <v>0</v>
      </c>
      <c r="D32" s="57">
        <f t="shared" ref="D32" si="13">C32/B32</f>
        <v>0</v>
      </c>
      <c r="E32" s="56"/>
      <c r="F32" s="5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0" customFormat="1" ht="16.5">
      <c r="A33" s="54" t="s">
        <v>159</v>
      </c>
      <c r="B33" s="55">
        <f>Tore!C33</f>
        <v>26</v>
      </c>
      <c r="C33" s="56">
        <v>1</v>
      </c>
      <c r="D33" s="57">
        <f t="shared" ref="D33" si="14">C33/B33</f>
        <v>3.8461538461538464E-2</v>
      </c>
      <c r="E33" s="56"/>
      <c r="F33" s="5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0" customFormat="1" ht="16.5">
      <c r="A34" s="54" t="s">
        <v>372</v>
      </c>
      <c r="B34" s="55">
        <f>Tore!C34</f>
        <v>2</v>
      </c>
      <c r="C34" s="56">
        <v>2</v>
      </c>
      <c r="D34" s="57">
        <f t="shared" ref="D34" si="15">C34/B34</f>
        <v>1</v>
      </c>
      <c r="E34" s="56"/>
      <c r="F34" s="5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0" customFormat="1" ht="16.5">
      <c r="A35" s="54" t="s">
        <v>90</v>
      </c>
      <c r="B35" s="55">
        <f>Tore!C35</f>
        <v>30</v>
      </c>
      <c r="C35" s="56">
        <v>3</v>
      </c>
      <c r="D35" s="57">
        <f t="shared" si="5"/>
        <v>0.1</v>
      </c>
      <c r="E35" s="56"/>
      <c r="F35" s="5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0" customFormat="1" ht="16.5">
      <c r="A36" s="54" t="s">
        <v>196</v>
      </c>
      <c r="B36" s="55">
        <f>Tore!C36</f>
        <v>3</v>
      </c>
      <c r="C36" s="56">
        <v>0</v>
      </c>
      <c r="D36" s="57">
        <f>C36/B36</f>
        <v>0</v>
      </c>
      <c r="E36" s="56"/>
      <c r="F36" s="5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0" customFormat="1" ht="16.5">
      <c r="A37" s="54" t="s">
        <v>97</v>
      </c>
      <c r="B37" s="55">
        <f>Tore!C37</f>
        <v>32</v>
      </c>
      <c r="C37" s="56">
        <v>3</v>
      </c>
      <c r="D37" s="57">
        <f t="shared" si="5"/>
        <v>9.375E-2</v>
      </c>
      <c r="E37" s="56"/>
      <c r="F37" s="5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ht="16.5">
      <c r="A38" s="54" t="s">
        <v>71</v>
      </c>
      <c r="B38" s="55">
        <f>Tore!C38</f>
        <v>78</v>
      </c>
      <c r="C38" s="56">
        <v>6</v>
      </c>
      <c r="D38" s="57">
        <f t="shared" si="5"/>
        <v>7.6923076923076927E-2</v>
      </c>
      <c r="E38" s="56"/>
      <c r="F38" s="5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8" customFormat="1" ht="16.5">
      <c r="A39" s="54" t="s">
        <v>70</v>
      </c>
      <c r="B39" s="55">
        <f>Tore!C39</f>
        <v>55</v>
      </c>
      <c r="C39" s="56">
        <v>1</v>
      </c>
      <c r="D39" s="57">
        <f t="shared" ref="D39:D42" si="16">C39/B39</f>
        <v>1.8181818181818181E-2</v>
      </c>
      <c r="E39" s="56"/>
      <c r="F39" s="56">
        <v>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28" customFormat="1" ht="16.5">
      <c r="A40" s="54" t="s">
        <v>255</v>
      </c>
      <c r="B40" s="55">
        <f>Tore!C40</f>
        <v>2</v>
      </c>
      <c r="C40" s="56">
        <v>0</v>
      </c>
      <c r="D40" s="57">
        <f t="shared" ref="D40" si="17">C40/B40</f>
        <v>0</v>
      </c>
      <c r="E40" s="56"/>
      <c r="F40" s="5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s="28" customFormat="1" ht="16.5">
      <c r="A41" s="54" t="s">
        <v>157</v>
      </c>
      <c r="B41" s="55">
        <f>Tore!C41</f>
        <v>7</v>
      </c>
      <c r="C41" s="56">
        <v>1</v>
      </c>
      <c r="D41" s="57">
        <f t="shared" si="16"/>
        <v>0.14285714285714285</v>
      </c>
      <c r="E41" s="56"/>
      <c r="F41" s="5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s="28" customFormat="1" ht="16.5">
      <c r="A42" s="54" t="s">
        <v>214</v>
      </c>
      <c r="B42" s="55">
        <f>Tore!C42</f>
        <v>19</v>
      </c>
      <c r="C42" s="56">
        <v>1</v>
      </c>
      <c r="D42" s="57">
        <f t="shared" si="16"/>
        <v>5.2631578947368418E-2</v>
      </c>
      <c r="E42" s="56"/>
      <c r="F42" s="56">
        <v>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s="30" customFormat="1" ht="16.5">
      <c r="A43" s="54" t="s">
        <v>94</v>
      </c>
      <c r="B43" s="55">
        <f>Tore!C43</f>
        <v>30</v>
      </c>
      <c r="C43" s="56">
        <v>0</v>
      </c>
      <c r="D43" s="57">
        <f t="shared" si="5"/>
        <v>0</v>
      </c>
      <c r="E43" s="56"/>
      <c r="F43" s="5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0" customFormat="1" ht="16.5">
      <c r="A44" s="58" t="s">
        <v>95</v>
      </c>
      <c r="B44" s="59">
        <f>Tore!C44</f>
        <v>30</v>
      </c>
      <c r="C44" s="60">
        <v>2</v>
      </c>
      <c r="D44" s="57">
        <f t="shared" si="5"/>
        <v>6.6666666666666666E-2</v>
      </c>
      <c r="E44" s="56"/>
      <c r="F44" s="5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30" customFormat="1" ht="17.25" thickBot="1">
      <c r="A45" s="133" t="s">
        <v>231</v>
      </c>
      <c r="B45" s="55">
        <f>Tore!C45</f>
        <v>7</v>
      </c>
      <c r="C45" s="56">
        <v>5</v>
      </c>
      <c r="D45" s="57">
        <f t="shared" si="5"/>
        <v>0.7142857142857143</v>
      </c>
      <c r="E45" s="85"/>
      <c r="F45" s="85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s="31" customFormat="1" ht="17.25" thickTop="1">
      <c r="A46" s="62" t="s">
        <v>67</v>
      </c>
      <c r="B46" s="109">
        <f>Tore!C46</f>
        <v>9</v>
      </c>
      <c r="C46" s="63">
        <v>0</v>
      </c>
      <c r="D46" s="68">
        <f t="shared" si="5"/>
        <v>0</v>
      </c>
      <c r="E46" s="67"/>
      <c r="F46" s="67">
        <v>1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</row>
    <row r="47" spans="1:43" s="99" customFormat="1" ht="16.5">
      <c r="A47" s="83" t="s">
        <v>67</v>
      </c>
      <c r="B47" s="55">
        <f>Tore!C47</f>
        <v>74</v>
      </c>
      <c r="C47" s="56">
        <v>21</v>
      </c>
      <c r="D47" s="57">
        <f t="shared" si="5"/>
        <v>0.28378378378378377</v>
      </c>
      <c r="E47" s="56"/>
      <c r="F47" s="56">
        <v>2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</row>
    <row r="48" spans="1:43" s="81" customFormat="1" ht="16.5">
      <c r="A48" s="79" t="s">
        <v>81</v>
      </c>
      <c r="B48" s="55">
        <f>Tore!C48</f>
        <v>80</v>
      </c>
      <c r="C48" s="56">
        <v>33</v>
      </c>
      <c r="D48" s="66">
        <f t="shared" si="5"/>
        <v>0.41249999999999998</v>
      </c>
      <c r="E48" s="65">
        <v>2</v>
      </c>
      <c r="F48" s="65">
        <v>1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</row>
    <row r="49" spans="1:9" s="71" customFormat="1">
      <c r="A49" s="94" t="s">
        <v>28</v>
      </c>
      <c r="B49" s="95">
        <f>Tore!C49</f>
        <v>777</v>
      </c>
      <c r="C49" s="96">
        <f>SUM(C2:C45)</f>
        <v>57</v>
      </c>
      <c r="D49" s="97">
        <f t="shared" si="5"/>
        <v>7.3359073359073365E-2</v>
      </c>
      <c r="E49" s="97">
        <f>SUM(E2:E45)</f>
        <v>2</v>
      </c>
      <c r="F49" s="97">
        <f>SUM(F2:F45)</f>
        <v>7</v>
      </c>
    </row>
    <row r="50" spans="1:9" hidden="1">
      <c r="A50" s="159"/>
      <c r="B50" s="159"/>
      <c r="C50" s="159"/>
      <c r="D50" s="159"/>
      <c r="E50" s="159"/>
      <c r="F50" s="159"/>
      <c r="G50" s="159"/>
      <c r="H50" s="159"/>
      <c r="I50" s="159"/>
    </row>
    <row r="51" spans="1:9" hidden="1">
      <c r="A51" s="159"/>
      <c r="B51" s="159"/>
      <c r="C51" s="159"/>
      <c r="D51" s="159"/>
      <c r="E51" s="159"/>
      <c r="F51" s="159"/>
      <c r="G51" s="159"/>
      <c r="H51" s="159"/>
      <c r="I51" s="159"/>
    </row>
    <row r="52" spans="1:9" hidden="1">
      <c r="A52" s="159"/>
      <c r="B52" s="159"/>
      <c r="C52" s="159"/>
      <c r="D52" s="159"/>
      <c r="E52" s="159"/>
      <c r="F52" s="159"/>
      <c r="G52" s="159"/>
      <c r="H52" s="159"/>
      <c r="I52" s="159"/>
    </row>
    <row r="53" spans="1:9" hidden="1">
      <c r="A53" s="159"/>
      <c r="B53" s="159"/>
      <c r="C53" s="159"/>
      <c r="D53" s="159"/>
      <c r="E53" s="159"/>
      <c r="F53" s="159"/>
      <c r="G53" s="159"/>
      <c r="H53" s="159"/>
      <c r="I53" s="159"/>
    </row>
    <row r="54" spans="1:9" hidden="1">
      <c r="A54" s="159"/>
      <c r="B54" s="159"/>
      <c r="C54" s="159"/>
      <c r="D54" s="159"/>
      <c r="E54" s="159"/>
      <c r="F54" s="159"/>
      <c r="G54" s="159"/>
      <c r="H54" s="159"/>
      <c r="I54" s="159"/>
    </row>
    <row r="55" spans="1:9" hidden="1">
      <c r="A55" s="159"/>
      <c r="B55" s="159"/>
      <c r="C55" s="159"/>
      <c r="D55" s="159"/>
      <c r="E55" s="159"/>
      <c r="F55" s="159"/>
      <c r="G55" s="159"/>
      <c r="H55" s="159"/>
      <c r="I55" s="159"/>
    </row>
    <row r="56" spans="1:9" hidden="1">
      <c r="A56" s="159"/>
      <c r="B56" s="159"/>
      <c r="C56" s="159"/>
      <c r="D56" s="159"/>
      <c r="E56" s="159"/>
      <c r="F56" s="159"/>
      <c r="G56" s="159"/>
      <c r="H56" s="159"/>
      <c r="I56" s="159"/>
    </row>
    <row r="57" spans="1:9" hidden="1">
      <c r="A57" s="159"/>
      <c r="B57" s="159"/>
      <c r="C57" s="159"/>
      <c r="D57" s="159"/>
      <c r="E57" s="159"/>
      <c r="F57" s="159"/>
      <c r="G57" s="159"/>
      <c r="H57" s="159"/>
      <c r="I57" s="159"/>
    </row>
    <row r="58" spans="1:9" hidden="1">
      <c r="A58" s="159"/>
      <c r="B58" s="159"/>
      <c r="C58" s="159"/>
      <c r="D58" s="159"/>
      <c r="E58" s="159"/>
      <c r="F58" s="159"/>
      <c r="G58" s="159"/>
      <c r="H58" s="159"/>
      <c r="I58" s="159"/>
    </row>
    <row r="59" spans="1:9" hidden="1">
      <c r="A59" s="159"/>
      <c r="B59" s="159"/>
      <c r="C59" s="159"/>
      <c r="D59" s="159"/>
      <c r="E59" s="159"/>
      <c r="F59" s="159"/>
      <c r="G59" s="159"/>
      <c r="H59" s="159"/>
      <c r="I59" s="159"/>
    </row>
    <row r="60" spans="1:9" hidden="1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idden="1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 hidden="1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9" hidden="1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 hidden="1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 hidden="1">
      <c r="A65" s="159"/>
      <c r="B65" s="159"/>
      <c r="C65" s="159"/>
      <c r="D65" s="159"/>
      <c r="E65" s="159"/>
      <c r="F65" s="159"/>
      <c r="G65" s="159"/>
      <c r="H65" s="159"/>
      <c r="I65" s="159"/>
    </row>
    <row r="66" spans="1:9" hidden="1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idden="1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idden="1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idden="1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idden="1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idden="1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idden="1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idden="1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idden="1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idden="1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idden="1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idden="1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idden="1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idden="1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idden="1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idden="1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idden="1">
      <c r="A82" s="159"/>
      <c r="B82" s="159"/>
      <c r="C82" s="159"/>
      <c r="D82" s="159"/>
      <c r="E82" s="159"/>
      <c r="F82" s="159"/>
      <c r="G82" s="159"/>
      <c r="H82" s="159"/>
      <c r="I82" s="159"/>
    </row>
    <row r="83" spans="1:9" hidden="1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idden="1">
      <c r="A84" s="159"/>
      <c r="B84" s="159"/>
      <c r="C84" s="159"/>
      <c r="D84" s="159"/>
      <c r="E84" s="159"/>
      <c r="F84" s="159"/>
      <c r="G84" s="159"/>
      <c r="H84" s="159"/>
      <c r="I84" s="159"/>
    </row>
    <row r="85" spans="1:9" hidden="1">
      <c r="A85" s="159"/>
      <c r="B85" s="159"/>
      <c r="C85" s="159"/>
      <c r="D85" s="159"/>
      <c r="E85" s="159"/>
      <c r="F85" s="159"/>
      <c r="G85" s="159"/>
      <c r="H85" s="159"/>
      <c r="I85" s="159"/>
    </row>
    <row r="86" spans="1:9" hidden="1">
      <c r="A86" s="159"/>
      <c r="B86" s="159"/>
      <c r="C86" s="159"/>
      <c r="D86" s="159"/>
      <c r="E86" s="159"/>
      <c r="F86" s="159"/>
      <c r="G86" s="159"/>
      <c r="H86" s="159"/>
      <c r="I86" s="159"/>
    </row>
    <row r="87" spans="1:9" hidden="1">
      <c r="A87" s="159"/>
      <c r="B87" s="159"/>
      <c r="C87" s="159"/>
      <c r="D87" s="159"/>
      <c r="E87" s="159"/>
      <c r="F87" s="159"/>
      <c r="G87" s="159"/>
      <c r="H87" s="159"/>
      <c r="I87" s="159"/>
    </row>
    <row r="88" spans="1:9" hidden="1">
      <c r="A88" s="159"/>
      <c r="B88" s="159"/>
      <c r="C88" s="159"/>
      <c r="D88" s="159"/>
      <c r="E88" s="159"/>
      <c r="F88" s="159"/>
      <c r="G88" s="159"/>
      <c r="H88" s="159"/>
      <c r="I88" s="159"/>
    </row>
    <row r="89" spans="1:9" hidden="1">
      <c r="A89" s="159"/>
      <c r="B89" s="159"/>
      <c r="C89" s="159"/>
      <c r="D89" s="159"/>
      <c r="E89" s="159"/>
      <c r="F89" s="159"/>
      <c r="G89" s="159"/>
      <c r="H89" s="159"/>
      <c r="I89" s="159"/>
    </row>
    <row r="90" spans="1:9" hidden="1">
      <c r="A90" s="159"/>
      <c r="B90" s="159"/>
      <c r="C90" s="159"/>
      <c r="D90" s="159"/>
      <c r="E90" s="159"/>
      <c r="F90" s="159"/>
      <c r="G90" s="159"/>
      <c r="H90" s="159"/>
      <c r="I90" s="159"/>
    </row>
    <row r="91" spans="1:9" hidden="1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idden="1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idden="1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idden="1">
      <c r="A94" s="159"/>
      <c r="B94" s="159"/>
      <c r="C94" s="159"/>
      <c r="D94" s="159"/>
      <c r="E94" s="159"/>
      <c r="F94" s="159"/>
      <c r="G94" s="159"/>
      <c r="H94" s="159"/>
      <c r="I94" s="159"/>
    </row>
    <row r="95" spans="1:9" hidden="1">
      <c r="A95" s="159"/>
      <c r="B95" s="159"/>
      <c r="C95" s="159"/>
      <c r="D95" s="159"/>
      <c r="E95" s="159"/>
      <c r="F95" s="159"/>
      <c r="G95" s="159"/>
      <c r="H95" s="159"/>
      <c r="I95" s="159"/>
    </row>
    <row r="96" spans="1:9" hidden="1">
      <c r="A96" s="159"/>
      <c r="B96" s="159"/>
      <c r="C96" s="159"/>
      <c r="D96" s="159"/>
      <c r="E96" s="159"/>
      <c r="F96" s="159"/>
      <c r="G96" s="159"/>
      <c r="H96" s="159"/>
      <c r="I96" s="159"/>
    </row>
    <row r="97" spans="1:9" hidden="1">
      <c r="A97" s="159"/>
      <c r="B97" s="159"/>
      <c r="C97" s="159"/>
      <c r="D97" s="159"/>
      <c r="E97" s="159"/>
      <c r="F97" s="159"/>
      <c r="G97" s="159"/>
      <c r="H97" s="159"/>
      <c r="I97" s="159"/>
    </row>
    <row r="98" spans="1:9" hidden="1">
      <c r="A98" s="159"/>
      <c r="B98" s="159"/>
      <c r="C98" s="159"/>
      <c r="D98" s="159"/>
      <c r="E98" s="159"/>
      <c r="F98" s="159"/>
      <c r="G98" s="159"/>
      <c r="H98" s="159"/>
      <c r="I98" s="159"/>
    </row>
    <row r="99" spans="1:9" hidden="1">
      <c r="A99" s="159"/>
      <c r="B99" s="159"/>
      <c r="C99" s="159"/>
      <c r="D99" s="159"/>
      <c r="E99" s="159"/>
      <c r="F99" s="159"/>
      <c r="G99" s="159"/>
      <c r="H99" s="159"/>
      <c r="I99" s="159"/>
    </row>
    <row r="100" spans="1:9" hidden="1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idden="1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idden="1">
      <c r="A102" s="159"/>
      <c r="B102" s="159"/>
      <c r="C102" s="159"/>
      <c r="D102" s="159"/>
      <c r="E102" s="159"/>
      <c r="F102" s="159"/>
      <c r="G102" s="159"/>
      <c r="H102" s="159"/>
      <c r="I102" s="159"/>
    </row>
    <row r="103" spans="1:9" hidden="1">
      <c r="A103" s="159"/>
      <c r="B103" s="159"/>
      <c r="C103" s="159"/>
      <c r="D103" s="159"/>
      <c r="E103" s="159"/>
      <c r="F103" s="159"/>
      <c r="G103" s="159"/>
      <c r="H103" s="159"/>
      <c r="I103" s="159"/>
    </row>
    <row r="104" spans="1:9" hidden="1">
      <c r="A104" s="159"/>
      <c r="B104" s="159"/>
      <c r="C104" s="159"/>
      <c r="D104" s="159"/>
      <c r="E104" s="159"/>
      <c r="F104" s="159"/>
      <c r="G104" s="159"/>
      <c r="H104" s="159"/>
      <c r="I104" s="159"/>
    </row>
    <row r="105" spans="1:9" hidden="1">
      <c r="A105" s="159"/>
      <c r="B105" s="159"/>
      <c r="C105" s="159"/>
      <c r="D105" s="159"/>
      <c r="E105" s="159"/>
      <c r="F105" s="159"/>
      <c r="G105" s="159"/>
      <c r="H105" s="159"/>
      <c r="I105" s="159"/>
    </row>
    <row r="106" spans="1:9" hidden="1">
      <c r="A106" s="159"/>
      <c r="B106" s="159"/>
      <c r="C106" s="159"/>
      <c r="D106" s="159"/>
      <c r="E106" s="159"/>
      <c r="F106" s="159"/>
      <c r="G106" s="159"/>
      <c r="H106" s="159"/>
      <c r="I106" s="159"/>
    </row>
    <row r="107" spans="1:9" hidden="1">
      <c r="A107" s="159"/>
      <c r="B107" s="159"/>
      <c r="C107" s="159"/>
      <c r="D107" s="159"/>
      <c r="E107" s="159"/>
      <c r="F107" s="159"/>
      <c r="G107" s="159"/>
      <c r="H107" s="159"/>
      <c r="I107" s="159"/>
    </row>
    <row r="108" spans="1:9" hidden="1">
      <c r="A108" s="159"/>
      <c r="B108" s="159"/>
      <c r="C108" s="159"/>
      <c r="D108" s="159"/>
      <c r="E108" s="159"/>
      <c r="F108" s="159"/>
      <c r="G108" s="159"/>
      <c r="H108" s="159"/>
      <c r="I108" s="159"/>
    </row>
    <row r="109" spans="1:9" hidden="1">
      <c r="A109" s="159"/>
      <c r="B109" s="159"/>
      <c r="C109" s="159"/>
      <c r="D109" s="159"/>
      <c r="E109" s="159"/>
      <c r="F109" s="159"/>
      <c r="G109" s="159"/>
      <c r="H109" s="159"/>
      <c r="I109" s="159"/>
    </row>
    <row r="110" spans="1:9" hidden="1">
      <c r="A110" s="159"/>
      <c r="B110" s="159"/>
      <c r="C110" s="159"/>
      <c r="D110" s="159"/>
      <c r="E110" s="159"/>
      <c r="F110" s="159"/>
      <c r="G110" s="159"/>
      <c r="H110" s="159"/>
      <c r="I110" s="159"/>
    </row>
    <row r="111" spans="1:9" hidden="1">
      <c r="A111" s="159"/>
      <c r="B111" s="159"/>
      <c r="C111" s="159"/>
      <c r="D111" s="159"/>
      <c r="E111" s="159"/>
      <c r="F111" s="159"/>
      <c r="G111" s="159"/>
      <c r="H111" s="159"/>
      <c r="I111" s="159"/>
    </row>
    <row r="112" spans="1:9" hidden="1">
      <c r="A112" s="159"/>
      <c r="B112" s="159"/>
      <c r="C112" s="159"/>
      <c r="D112" s="159"/>
      <c r="E112" s="159"/>
      <c r="F112" s="159"/>
      <c r="G112" s="159"/>
      <c r="H112" s="159"/>
      <c r="I112" s="159"/>
    </row>
    <row r="113" spans="1:9" hidden="1">
      <c r="A113" s="159"/>
      <c r="B113" s="159"/>
      <c r="C113" s="159"/>
      <c r="D113" s="159"/>
      <c r="E113" s="159"/>
      <c r="F113" s="159"/>
      <c r="G113" s="159"/>
      <c r="H113" s="159"/>
      <c r="I113" s="159"/>
    </row>
    <row r="114" spans="1:9" hidden="1">
      <c r="A114" s="159"/>
      <c r="B114" s="159"/>
      <c r="C114" s="159"/>
      <c r="D114" s="159"/>
      <c r="E114" s="159"/>
      <c r="F114" s="159"/>
      <c r="G114" s="159"/>
      <c r="H114" s="159"/>
      <c r="I114" s="159"/>
    </row>
    <row r="115" spans="1:9" hidden="1">
      <c r="A115" s="159"/>
      <c r="B115" s="159"/>
      <c r="C115" s="159"/>
      <c r="D115" s="159"/>
      <c r="E115" s="159"/>
      <c r="F115" s="159"/>
      <c r="G115" s="159"/>
      <c r="H115" s="159"/>
      <c r="I115" s="159"/>
    </row>
    <row r="116" spans="1:9" hidden="1">
      <c r="A116" s="159"/>
      <c r="B116" s="159"/>
      <c r="C116" s="159"/>
      <c r="D116" s="159"/>
      <c r="E116" s="159"/>
      <c r="F116" s="159"/>
      <c r="G116" s="159"/>
      <c r="H116" s="159"/>
      <c r="I116" s="159"/>
    </row>
    <row r="117" spans="1:9" hidden="1">
      <c r="A117" s="159"/>
      <c r="B117" s="159"/>
      <c r="C117" s="159"/>
      <c r="D117" s="159"/>
      <c r="E117" s="159"/>
      <c r="F117" s="159"/>
      <c r="G117" s="159"/>
      <c r="H117" s="159"/>
      <c r="I117" s="159"/>
    </row>
    <row r="118" spans="1:9" hidden="1">
      <c r="A118" s="159"/>
      <c r="B118" s="159"/>
      <c r="C118" s="159"/>
      <c r="D118" s="159"/>
      <c r="E118" s="159"/>
      <c r="F118" s="159"/>
      <c r="G118" s="159"/>
      <c r="H118" s="159"/>
      <c r="I118" s="159"/>
    </row>
    <row r="119" spans="1:9" hidden="1">
      <c r="A119" s="159"/>
      <c r="B119" s="159"/>
      <c r="C119" s="159"/>
      <c r="D119" s="159"/>
      <c r="E119" s="159"/>
      <c r="F119" s="159"/>
      <c r="G119" s="159"/>
      <c r="H119" s="159"/>
      <c r="I119" s="159"/>
    </row>
    <row r="120" spans="1:9" hidden="1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/>
    <row r="122" spans="1:9"/>
    <row r="123" spans="1:9"/>
    <row r="124" spans="1:9"/>
    <row r="125" spans="1:9"/>
    <row r="126" spans="1:9"/>
    <row r="127" spans="1:9"/>
    <row r="128" spans="1:9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</sheetData>
  <mergeCells count="1">
    <mergeCell ref="A50:I120"/>
  </mergeCells>
  <phoneticPr fontId="0" type="noConversion"/>
  <conditionalFormatting sqref="G2:AQ45 A2:F48">
    <cfRule type="expression" dxfId="4" priority="30" stopIfTrue="1">
      <formula>MOD(ROW(),2)=0</formula>
    </cfRule>
  </conditionalFormatting>
  <conditionalFormatting sqref="G2:AF45">
    <cfRule type="expression" dxfId="3" priority="29" stopIfTrue="1">
      <formula>MOD(ROW(),2)=0</formula>
    </cfRule>
  </conditionalFormatting>
  <conditionalFormatting sqref="G46:AQ48">
    <cfRule type="expression" dxfId="2" priority="8" stopIfTrue="1">
      <formula>MOD(ROW(),2)=0</formula>
    </cfRule>
  </conditionalFormatting>
  <conditionalFormatting sqref="G46:AF48">
    <cfRule type="expression" dxfId="1" priority="7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C10" workbookViewId="0"/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B13" sqref="B13"/>
    </sheetView>
  </sheetViews>
  <sheetFormatPr baseColWidth="10" defaultRowHeight="12.75"/>
  <cols>
    <col min="1" max="1" width="42.28515625" customWidth="1"/>
    <col min="2" max="2" width="28.140625" customWidth="1"/>
    <col min="3" max="3" width="25.42578125" style="6" customWidth="1"/>
  </cols>
  <sheetData>
    <row r="1" spans="1:3" s="5" customFormat="1">
      <c r="A1" s="76" t="s">
        <v>33</v>
      </c>
      <c r="B1" s="76" t="s">
        <v>34</v>
      </c>
      <c r="C1" s="77" t="s">
        <v>35</v>
      </c>
    </row>
    <row r="2" spans="1:3">
      <c r="A2" s="78" t="s">
        <v>36</v>
      </c>
      <c r="B2" s="1"/>
      <c r="C2" s="7"/>
    </row>
    <row r="3" spans="1:3">
      <c r="A3" s="78" t="s">
        <v>37</v>
      </c>
      <c r="B3" s="1"/>
      <c r="C3" s="7"/>
    </row>
    <row r="4" spans="1:3">
      <c r="A4" s="78" t="s">
        <v>38</v>
      </c>
      <c r="B4" s="1"/>
      <c r="C4" s="7"/>
    </row>
    <row r="5" spans="1:3">
      <c r="A5" s="78" t="s">
        <v>39</v>
      </c>
      <c r="B5" s="1"/>
      <c r="C5" s="7"/>
    </row>
    <row r="6" spans="1:3">
      <c r="A6" s="78" t="s">
        <v>40</v>
      </c>
      <c r="B6" s="1"/>
      <c r="C6" s="7"/>
    </row>
    <row r="7" spans="1:3">
      <c r="A7" s="78" t="s">
        <v>41</v>
      </c>
      <c r="B7" s="1"/>
      <c r="C7" s="7"/>
    </row>
    <row r="8" spans="1:3">
      <c r="A8" s="78" t="s">
        <v>42</v>
      </c>
      <c r="B8" s="1"/>
      <c r="C8" s="7"/>
    </row>
    <row r="9" spans="1:3">
      <c r="A9" s="78" t="s">
        <v>43</v>
      </c>
      <c r="B9" s="1"/>
      <c r="C9" s="7"/>
    </row>
    <row r="10" spans="1:3">
      <c r="A10" s="78" t="s">
        <v>44</v>
      </c>
      <c r="B10" s="1"/>
      <c r="C10" s="8"/>
    </row>
    <row r="11" spans="1:3">
      <c r="A11" s="78" t="s">
        <v>45</v>
      </c>
      <c r="B11" s="1"/>
      <c r="C11" s="7"/>
    </row>
    <row r="12" spans="1:3">
      <c r="A12" s="78" t="s">
        <v>46</v>
      </c>
      <c r="B12" s="1"/>
      <c r="C12" s="7"/>
    </row>
    <row r="13" spans="1:3">
      <c r="A13" s="78" t="s">
        <v>47</v>
      </c>
      <c r="B13" s="1"/>
      <c r="C13" s="7"/>
    </row>
    <row r="14" spans="1:3">
      <c r="A14" s="78" t="s">
        <v>48</v>
      </c>
      <c r="B14" s="1"/>
      <c r="C14" s="7"/>
    </row>
    <row r="15" spans="1:3">
      <c r="A15" s="78" t="s">
        <v>49</v>
      </c>
      <c r="B15" s="1"/>
      <c r="C15" s="7"/>
    </row>
    <row r="16" spans="1:3">
      <c r="A16" s="78" t="s">
        <v>50</v>
      </c>
      <c r="B16" s="1"/>
      <c r="C16" s="7"/>
    </row>
    <row r="17" spans="1:3">
      <c r="A17" s="78" t="s">
        <v>51</v>
      </c>
      <c r="B17" s="1"/>
      <c r="C17" s="7"/>
    </row>
    <row r="18" spans="1:3">
      <c r="A18" s="78" t="s">
        <v>52</v>
      </c>
      <c r="B18" s="1"/>
      <c r="C18" s="7"/>
    </row>
    <row r="19" spans="1:3">
      <c r="A19" s="78" t="s">
        <v>53</v>
      </c>
      <c r="B19" s="1"/>
      <c r="C19" s="7"/>
    </row>
    <row r="20" spans="1:3">
      <c r="A20" s="78" t="s">
        <v>54</v>
      </c>
      <c r="B20" s="1"/>
      <c r="C20" s="7"/>
    </row>
    <row r="21" spans="1:3">
      <c r="A21" s="78" t="s">
        <v>55</v>
      </c>
      <c r="B21" s="1"/>
      <c r="C21" s="7"/>
    </row>
    <row r="28" spans="1:3">
      <c r="A28" s="13"/>
    </row>
  </sheetData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Übersicht</vt:lpstr>
      <vt:lpstr>Spieltage</vt:lpstr>
      <vt:lpstr>Siege</vt:lpstr>
      <vt:lpstr>Tore</vt:lpstr>
      <vt:lpstr>Torverteilung (Diagramm)</vt:lpstr>
      <vt:lpstr>Wer mit Wem</vt:lpstr>
      <vt:lpstr>Sonstiges</vt:lpstr>
      <vt:lpstr>Stürze (Diagramm)</vt:lpstr>
      <vt:lpstr>Rekorde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 Ohl</dc:creator>
  <cp:lastModifiedBy>sohl</cp:lastModifiedBy>
  <cp:lastPrinted>2008-08-27T10:25:20Z</cp:lastPrinted>
  <dcterms:created xsi:type="dcterms:W3CDTF">2003-07-14T10:48:16Z</dcterms:created>
  <dcterms:modified xsi:type="dcterms:W3CDTF">2014-11-05T10:29:27Z</dcterms:modified>
</cp:coreProperties>
</file>