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8610" windowHeight="6225" activeTab="1"/>
  </bookViews>
  <sheets>
    <sheet name="Übersicht" sheetId="1" r:id="rId1"/>
    <sheet name="Spieltage" sheetId="11" r:id="rId2"/>
    <sheet name="Siege" sheetId="6" r:id="rId3"/>
    <sheet name="Tore" sheetId="3" r:id="rId4"/>
    <sheet name="Torverteilung (Diagramm)" sheetId="4" r:id="rId5"/>
    <sheet name="Negatives" sheetId="7" r:id="rId6"/>
    <sheet name="Stürze (Diagramm)" sheetId="8" r:id="rId7"/>
    <sheet name="Rekorde" sheetId="9" r:id="rId8"/>
  </sheets>
  <calcPr calcId="145621"/>
</workbook>
</file>

<file path=xl/calcChain.xml><?xml version="1.0" encoding="utf-8"?>
<calcChain xmlns="http://schemas.openxmlformats.org/spreadsheetml/2006/main">
  <c r="B13" i="7"/>
  <c r="D13" s="1"/>
  <c r="B13" i="6"/>
  <c r="D13" s="1"/>
  <c r="E13" i="3"/>
  <c r="B13"/>
  <c r="D13" s="1"/>
  <c r="B7" i="7"/>
  <c r="D7" s="1"/>
  <c r="B7" i="6"/>
  <c r="F7" s="1"/>
  <c r="E7" i="3"/>
  <c r="B7"/>
  <c r="D7" s="1"/>
  <c r="B3" i="7"/>
  <c r="D3" s="1"/>
  <c r="B3" i="6"/>
  <c r="F3" s="1"/>
  <c r="E3" i="3"/>
  <c r="B3"/>
  <c r="D3" s="1"/>
  <c r="B11" i="7"/>
  <c r="D11" s="1"/>
  <c r="B11" i="6"/>
  <c r="F11" s="1"/>
  <c r="E11" i="3"/>
  <c r="B11"/>
  <c r="D11" s="1"/>
  <c r="B8" i="7"/>
  <c r="D8" s="1"/>
  <c r="B8" i="6"/>
  <c r="D8" s="1"/>
  <c r="E8" i="3"/>
  <c r="B8"/>
  <c r="D8" s="1"/>
  <c r="B14" i="7"/>
  <c r="D14" s="1"/>
  <c r="B12"/>
  <c r="D12" s="1"/>
  <c r="B14" i="6"/>
  <c r="D14" s="1"/>
  <c r="B12"/>
  <c r="F12" s="1"/>
  <c r="E14" i="3"/>
  <c r="E12"/>
  <c r="B14"/>
  <c r="D14" s="1"/>
  <c r="B12"/>
  <c r="D12" s="1"/>
  <c r="F20" i="7"/>
  <c r="E20"/>
  <c r="C20"/>
  <c r="J19" i="3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I19"/>
  <c r="G19"/>
  <c r="C19"/>
  <c r="B20" i="7" s="1"/>
  <c r="C20" i="6"/>
  <c r="B18"/>
  <c r="D18" s="1"/>
  <c r="B17"/>
  <c r="F17" s="1"/>
  <c r="B16"/>
  <c r="F16" s="1"/>
  <c r="B15"/>
  <c r="D15" s="1"/>
  <c r="B10"/>
  <c r="D10" s="1"/>
  <c r="B9"/>
  <c r="F9" s="1"/>
  <c r="B6"/>
  <c r="D6" s="1"/>
  <c r="B5"/>
  <c r="F5" s="1"/>
  <c r="B4"/>
  <c r="F4" s="1"/>
  <c r="E17" i="3"/>
  <c r="E16"/>
  <c r="E15"/>
  <c r="E10"/>
  <c r="E9"/>
  <c r="E6"/>
  <c r="E5"/>
  <c r="E4"/>
  <c r="B17"/>
  <c r="D17" s="1"/>
  <c r="B16"/>
  <c r="D16"/>
  <c r="B15"/>
  <c r="D15" s="1"/>
  <c r="B10"/>
  <c r="D10" s="1"/>
  <c r="B9"/>
  <c r="D9" s="1"/>
  <c r="B6"/>
  <c r="D6" s="1"/>
  <c r="B5"/>
  <c r="D5" s="1"/>
  <c r="B4"/>
  <c r="D4" s="1"/>
  <c r="B2" i="6"/>
  <c r="F2" s="1"/>
  <c r="B15" i="7"/>
  <c r="D15" s="1"/>
  <c r="B17"/>
  <c r="D17" s="1"/>
  <c r="B10"/>
  <c r="D10" s="1"/>
  <c r="B2"/>
  <c r="D2" s="1"/>
  <c r="E2" i="3"/>
  <c r="B2"/>
  <c r="D2" s="1"/>
  <c r="B5" i="7"/>
  <c r="D5" s="1"/>
  <c r="B4"/>
  <c r="D4" s="1"/>
  <c r="B19"/>
  <c r="D19" s="1"/>
  <c r="B16"/>
  <c r="D16" s="1"/>
  <c r="F19" i="6"/>
  <c r="H19"/>
  <c r="B6" i="7"/>
  <c r="D6" s="1"/>
  <c r="D19" i="6"/>
  <c r="B9" i="7"/>
  <c r="D9" s="1"/>
  <c r="E18" i="3"/>
  <c r="B18"/>
  <c r="B18" i="7"/>
  <c r="G19" i="6"/>
  <c r="D20" i="7" l="1"/>
  <c r="D11" i="6"/>
  <c r="F6"/>
  <c r="G6" s="1"/>
  <c r="D7"/>
  <c r="F18"/>
  <c r="G18" s="1"/>
  <c r="H16"/>
  <c r="G16"/>
  <c r="G12"/>
  <c r="H12"/>
  <c r="D16"/>
  <c r="D12"/>
  <c r="G11"/>
  <c r="H11"/>
  <c r="G4"/>
  <c r="H4"/>
  <c r="E19" i="3"/>
  <c r="D4" i="6"/>
  <c r="D17"/>
  <c r="F10"/>
  <c r="D9"/>
  <c r="D3"/>
  <c r="F13"/>
  <c r="G9"/>
  <c r="H9"/>
  <c r="G7"/>
  <c r="H7"/>
  <c r="G2"/>
  <c r="H2"/>
  <c r="H17"/>
  <c r="G17"/>
  <c r="H3"/>
  <c r="G3"/>
  <c r="H5"/>
  <c r="G5"/>
  <c r="B20"/>
  <c r="F15"/>
  <c r="F14"/>
  <c r="D5"/>
  <c r="F8"/>
  <c r="H18"/>
  <c r="D2"/>
  <c r="B19" i="3"/>
  <c r="D19" s="1"/>
  <c r="F20" i="6" l="1"/>
  <c r="H6"/>
  <c r="D20"/>
  <c r="G13"/>
  <c r="H13"/>
  <c r="H10"/>
  <c r="G10"/>
  <c r="H15"/>
  <c r="G15"/>
  <c r="G14"/>
  <c r="H14"/>
  <c r="H8"/>
  <c r="G8"/>
  <c r="H20" l="1"/>
  <c r="G20"/>
</calcChain>
</file>

<file path=xl/sharedStrings.xml><?xml version="1.0" encoding="utf-8"?>
<sst xmlns="http://schemas.openxmlformats.org/spreadsheetml/2006/main" count="400" uniqueCount="198">
  <si>
    <t>Hallo liebe Sportsfreunde,</t>
  </si>
  <si>
    <t>Kurze Erklärung was wo zu finden ist:</t>
  </si>
  <si>
    <t>Spieltage:</t>
  </si>
  <si>
    <t>Tore:</t>
  </si>
  <si>
    <t>Wer hat wann wieviele Spiele und Tore gemacht.</t>
  </si>
  <si>
    <t>Torverteilung (Diagramm):</t>
  </si>
  <si>
    <t>Anteile jedes Spielers an allen geschossenen Toren</t>
  </si>
  <si>
    <t>Torverlauf (Diagramm):</t>
  </si>
  <si>
    <t>Grafische Umsetzung vom Torverlauf</t>
  </si>
  <si>
    <t>Siege:</t>
  </si>
  <si>
    <t>Wer hat wie oft gewonnen bzw. verloren.</t>
  </si>
  <si>
    <t>Grafische Umsetzung der Abschlagsquoten</t>
  </si>
  <si>
    <t>Teams:</t>
  </si>
  <si>
    <t>Rekorde:</t>
  </si>
  <si>
    <t>Hall Of Fame.</t>
  </si>
  <si>
    <t>Die Spieler sind alphabetisch geordnet, damit sich keiner benachteiligt fühlt.</t>
  </si>
  <si>
    <t>Untern könnt Ihr nun zwischen den Tabellen hin und her blättern.</t>
  </si>
  <si>
    <t>Viel Spaß.</t>
  </si>
  <si>
    <t>Alle dynamischen Werte (die, die automatisch geändert werden) sind blau, die von Hand eingegebenen schwarz.</t>
  </si>
  <si>
    <t>1. Spieltag</t>
  </si>
  <si>
    <t>Spiel 1:</t>
  </si>
  <si>
    <t>Döner:</t>
  </si>
  <si>
    <t>Besonderheiten:</t>
  </si>
  <si>
    <t>Spiel 2:</t>
  </si>
  <si>
    <t>Eigentore:</t>
  </si>
  <si>
    <t>Spiel 3:</t>
  </si>
  <si>
    <t>Tore</t>
  </si>
  <si>
    <t>Spiele</t>
  </si>
  <si>
    <t>Tore / Spiel</t>
  </si>
  <si>
    <t>Spieltage</t>
  </si>
  <si>
    <t>Eigentore</t>
  </si>
  <si>
    <t>Andi</t>
  </si>
  <si>
    <t>Nils</t>
  </si>
  <si>
    <t>Sonstige</t>
  </si>
  <si>
    <t>ALLE</t>
  </si>
  <si>
    <t>Siege</t>
  </si>
  <si>
    <t>Niederlagen</t>
  </si>
  <si>
    <t>Siegfaktor*</t>
  </si>
  <si>
    <t>Dönerschüsse</t>
  </si>
  <si>
    <t>Kategorie</t>
  </si>
  <si>
    <t>Spieler</t>
  </si>
  <si>
    <t>Ergebnis</t>
  </si>
  <si>
    <t xml:space="preserve">Meiste Spiele: </t>
  </si>
  <si>
    <t xml:space="preserve">Meiste Spieltage: </t>
  </si>
  <si>
    <t>Meisten Tore:</t>
  </si>
  <si>
    <t>Meisten Tore / Spiel:</t>
  </si>
  <si>
    <t xml:space="preserve">Meiste Tor an einem Spieltag: </t>
  </si>
  <si>
    <t xml:space="preserve">Meiste Tore in einem Spiel: </t>
  </si>
  <si>
    <t>Das 800.Tor der Saison:</t>
  </si>
  <si>
    <t>Meiste Siege:</t>
  </si>
  <si>
    <t>Beste Siegesquote:</t>
  </si>
  <si>
    <t>Meiste Abschläge:</t>
  </si>
  <si>
    <t>Höchste Abschlagsquote:</t>
  </si>
  <si>
    <t>Geringste Abschlagsquote:</t>
  </si>
  <si>
    <t xml:space="preserve">Meiste Dönerschüsse </t>
  </si>
  <si>
    <t>Meisten Spiele zusammen</t>
  </si>
  <si>
    <t>Wenigsten Spiele (außer 0):</t>
  </si>
  <si>
    <t>MVP (most violent player / pete):</t>
  </si>
  <si>
    <t>Sauer der Saison:</t>
  </si>
  <si>
    <t>Schlechtesten Ausreden:</t>
  </si>
  <si>
    <t>Meisten Rollenwechsel an einem Spieltag:</t>
  </si>
  <si>
    <t>Meisten Eigentore:</t>
  </si>
  <si>
    <t>Sauer des Tages:</t>
  </si>
  <si>
    <t>HZ</t>
  </si>
  <si>
    <t>EE</t>
  </si>
  <si>
    <t>Prozent Gewonnen</t>
  </si>
  <si>
    <t>Prozent Verloren</t>
  </si>
  <si>
    <t>Stürze:</t>
  </si>
  <si>
    <t>Stürze</t>
  </si>
  <si>
    <t>Stürze / Spiel</t>
  </si>
  <si>
    <t>Zuschauer:</t>
  </si>
  <si>
    <t>Defensive des Tages:</t>
  </si>
  <si>
    <t>Stürze (Diagramm):</t>
  </si>
  <si>
    <t>Wer hat wie oft mit wem zusammen gespielt. (gibt es leider nicht mehr!!!)</t>
  </si>
  <si>
    <r>
      <t xml:space="preserve">Gruß
Sören
</t>
    </r>
    <r>
      <rPr>
        <sz val="10"/>
        <color indexed="8"/>
        <rFont val="Arial"/>
        <family val="2"/>
      </rPr>
      <t>(Chef-Statistiker)</t>
    </r>
  </si>
  <si>
    <t>Christian</t>
  </si>
  <si>
    <t>Sauer des Tages</t>
  </si>
  <si>
    <t>5:3</t>
  </si>
  <si>
    <t>Dennis</t>
  </si>
  <si>
    <t>Leibchen</t>
  </si>
  <si>
    <t>Negatives:</t>
  </si>
  <si>
    <t>Alle Abschläge, Dönerschüsse und Sauers des Tages.</t>
  </si>
  <si>
    <t>10:5</t>
  </si>
  <si>
    <t>Till</t>
  </si>
  <si>
    <t>Alle Spieltage (ganz einfach) (L = Team hat mit den Leibchen gespielt)</t>
  </si>
  <si>
    <t>Spiel 4:</t>
  </si>
  <si>
    <t>Susi</t>
  </si>
  <si>
    <t>Unentschieden</t>
  </si>
  <si>
    <t>Erol</t>
  </si>
  <si>
    <t>Steffen</t>
  </si>
  <si>
    <t>Mirko</t>
  </si>
  <si>
    <t>Erol, Susi, Till, Christian (L) - Nils, Andi, Dennis, Mirko</t>
  </si>
  <si>
    <t>Erol, Susi, Till, Christian, Steffen (L) - Nils, Andi, Dennis, Mirko</t>
  </si>
  <si>
    <t>4:10</t>
  </si>
  <si>
    <t>1:5</t>
  </si>
  <si>
    <t>2:5</t>
  </si>
  <si>
    <t>8:10</t>
  </si>
  <si>
    <t>Dennis (1)</t>
  </si>
  <si>
    <t>Nils (2), Mirko (1), Steffen (1)</t>
  </si>
  <si>
    <r>
      <t xml:space="preserve">- 1. Spieltag 2011!!!
</t>
    </r>
    <r>
      <rPr>
        <sz val="10"/>
        <rFont val="MS Reference Sans Serif"/>
        <family val="2"/>
      </rPr>
      <t>- 1. Tor der Saison: Mirko</t>
    </r>
  </si>
  <si>
    <t xml:space="preserve">Mirko (14), Christian, Nils (je 10), Dennis (8), Erol (6), Susi, Till (je 4), Andi (2), Steffen (1) </t>
  </si>
  <si>
    <t>2. Spieltag</t>
  </si>
  <si>
    <t>Erol, Steffen, Nils - Sören, Andi, Peter (L)</t>
  </si>
  <si>
    <t>Erol, Steffen, Nils, Peter - Sören, Andi, Susi (L)</t>
  </si>
  <si>
    <t>Andi, Sören (je 10), Peter (8), Steffen (6), Nils, Susi (je 4), Erol (3)</t>
  </si>
  <si>
    <t>Nils (1)</t>
  </si>
  <si>
    <t>3:10</t>
  </si>
  <si>
    <t>Peter</t>
  </si>
  <si>
    <t>Sören</t>
  </si>
  <si>
    <t>3. Spieltag</t>
  </si>
  <si>
    <t>Till, Andi, Sören, Susi (L) - Nils, Marco, Mirko, Steffen, Peter</t>
  </si>
  <si>
    <t>- Christian's Abschiedspiel als Zuschauer mit Bier
- Sexuelle Beschimpfungen: Sören (4), Andi (1)</t>
  </si>
  <si>
    <t>Till, Andi, Marco, Susi (L) - Nils, Sören, Mirko, Steffen, Peter</t>
  </si>
  <si>
    <t>Till, Andi, Marco, Susi, Mirko (L) - Nils, Sören, Steffen, Peter</t>
  </si>
  <si>
    <t>10:6</t>
  </si>
  <si>
    <t>9:11</t>
  </si>
  <si>
    <t>4:5</t>
  </si>
  <si>
    <t>9:5</t>
  </si>
  <si>
    <t>5:1</t>
  </si>
  <si>
    <t>Andi, Mirko (je 10), Till (9), Sören (8), Steffen (4), Nils (3), Marco, Peter (je 1)</t>
  </si>
  <si>
    <t>Sören, Susi, Till (je 1)</t>
  </si>
  <si>
    <t>Marco</t>
  </si>
  <si>
    <t>Peter, Steffen (je 2), Marco, Nils (je 1)</t>
  </si>
  <si>
    <t>Andi, Marco, Mirko, Nils, Peter, Sören, Steffen, Susi, Till</t>
  </si>
  <si>
    <t>- Hallenpremiere für Marco!!!
- Spiel 3: 1x13 und 1x7 Minuten
- 10 Minuten Pause zwischen Spiel 2 und 3: Schrubben!!!</t>
  </si>
  <si>
    <t>Hier also die Komplettübersicht über die Saison 2011 (Halle)</t>
  </si>
  <si>
    <t>Dönerschuss 2011  (Halle)- Die Statistik</t>
  </si>
  <si>
    <t>4. Spieltag</t>
  </si>
  <si>
    <t>Nils, Olli, Mirko, Marco - Till, Andi, Susi, Dennis</t>
  </si>
  <si>
    <t>Andi, Nils, Marco, Dennis (L) - Till, Olli, Susi, Mirko</t>
  </si>
  <si>
    <t>10:4</t>
  </si>
  <si>
    <t>5:4</t>
  </si>
  <si>
    <t>5:2</t>
  </si>
  <si>
    <t>7:10</t>
  </si>
  <si>
    <t>Nils (15), Dennis (14), Mirko (9), Till (7), Marco (5), Andi, Susi (je 4), Olli (2)</t>
  </si>
  <si>
    <t>Olli (2)</t>
  </si>
  <si>
    <t>- Nils schießt 10. Tor in Spiel 1 und 2
- Andi zwingt Olli in Spiel 3 zu Eigentor</t>
  </si>
  <si>
    <t>Olli</t>
  </si>
  <si>
    <t>5. Spieltag</t>
  </si>
  <si>
    <t>Nils, Sören, Susi (L) - Andi, Dennis, Mirko</t>
  </si>
  <si>
    <t>Nils, Sören, Susi (L) - Andi, Dennis, Mirko, Peter</t>
  </si>
  <si>
    <t>Sören, Dennis, Mirko (L) - Andi, Nils, Susi, Peter</t>
  </si>
  <si>
    <t>12:10</t>
  </si>
  <si>
    <t>3:5</t>
  </si>
  <si>
    <t>10:8</t>
  </si>
  <si>
    <t>5:10</t>
  </si>
  <si>
    <t xml:space="preserve">Nils (13), Mirko (11), Andi (10), Sören (7), Peter, Susi (je 5), Dennis (4)  </t>
  </si>
  <si>
    <t>Mirko, Peter (je 1)</t>
  </si>
  <si>
    <t>- Letztes Tor Spiel 1: Susi
- Letztes Tor Spiel 2: Sören
- Dumme Fragen: Dennis, Nils (je 1)</t>
  </si>
  <si>
    <t>6. Spieltag</t>
  </si>
  <si>
    <t>Till, Sören, Dennis, Susi (L) - Nils, Andi, Peter, Mirko</t>
  </si>
  <si>
    <t>5:6</t>
  </si>
  <si>
    <t>Till, Sören, Dennis, Susi (L) - Nils, Andi, Mirko</t>
  </si>
  <si>
    <t>Mirko (14), Dennis (12), Till (10), Nils (9), Sören (8), Andi (4), Peter, Susi (je 1)</t>
  </si>
  <si>
    <t>- Ankündigung von Nils: "Wir putzen euch locker weg!"
- 10. Tor Spiel 1: Nils
- 10. Tor Spiel 2: Sören
- 10. Tor Spiel 3: Dennis</t>
  </si>
  <si>
    <t>Spiel 5:</t>
  </si>
  <si>
    <t>7. Spieltag</t>
  </si>
  <si>
    <t>Nils, Sören, Andi, Baris (L) - Mirko, Steffen, Till</t>
  </si>
  <si>
    <t>Nils, Sören, Andi, Baris (L) - Mirko, Steffen, Till, Dennis</t>
  </si>
  <si>
    <t>Nils, Sören, Andi (L) - Mirko, Steffen, Till, Dennis</t>
  </si>
  <si>
    <t>10:7</t>
  </si>
  <si>
    <t>11:9</t>
  </si>
  <si>
    <t>11:7</t>
  </si>
  <si>
    <t>?:?</t>
  </si>
  <si>
    <t>Nils (17), Sören (13), Andi, Till (je 12), Mirko, Steffen (je 10), Dennis (7), Baris (5)</t>
  </si>
  <si>
    <t>Dennis, Sören, Steffen (je 1)</t>
  </si>
  <si>
    <t>- extrem langer Spieltag……
- 10. Tor Spiel 1: Baris
- 10. Tor Spiel 2: Nils
- 10. Tor Spiel 3: Dennis
- 11. Tor Spiel 4: Nils
- 10. Tor Spiel 5: Nils</t>
  </si>
  <si>
    <t>Barís</t>
  </si>
  <si>
    <t>8. Spieltag</t>
  </si>
  <si>
    <t>Susi, Kai, Christian, Sören (L) - Nils, Andi, Peter, Dennis</t>
  </si>
  <si>
    <t>6:10</t>
  </si>
  <si>
    <t>Sören, Andi, Christian (L) - Nils, Kai, Dennis, Susi</t>
  </si>
  <si>
    <t>Andi (13), Nils (11), Kai, Sören (je 10), Dennis, Peter (je 6), Christian (5), Susi (2)</t>
  </si>
  <si>
    <t>Kai (1)</t>
  </si>
  <si>
    <t>Sören (von Nils)</t>
  </si>
  <si>
    <t>Melanie</t>
  </si>
  <si>
    <t>Nils (für leckere Spießchen)</t>
  </si>
  <si>
    <t>- Neuer Spieler: Kai!!!
- Comeback I: Christian
- mögliche Reihenfolge auf den Spießchen: Zucchini, Champignon, Karotte, Aubegine
- Spiel 1: Idar-Oberstein vs. Mainz
- 10. Tor Spiel 1: Andi
- 10. Tor Spiel 2: Peter
- 10. Tor Spiel 3: Andi
- 11. Tor Spiel 4: Andi</t>
  </si>
  <si>
    <t>Kai</t>
  </si>
  <si>
    <t>Spiel 6:</t>
  </si>
  <si>
    <t>9. Spieltag</t>
  </si>
  <si>
    <t>Spiel 1 (1x10min.):</t>
  </si>
  <si>
    <t>Spiel 2 (1x10min.):</t>
  </si>
  <si>
    <t>Spiel 3 (1x10min.):</t>
  </si>
  <si>
    <t>Andi, Kai, Dennis (L) - Mirko, Steffen, Sauer</t>
  </si>
  <si>
    <t>12:0</t>
  </si>
  <si>
    <t>-</t>
  </si>
  <si>
    <t>Andi, Kai, Dennis (L) - Sören, Nils, Susi</t>
  </si>
  <si>
    <t>3:4</t>
  </si>
  <si>
    <t>1:0</t>
  </si>
  <si>
    <t>Mirko, Steffen, Sauer - Sören, Nils, Susi (L)</t>
  </si>
  <si>
    <t>Sauer, Andi, Steffen, Peter, Kai - Susi, Dennis, Sören, Nils, Mirko (L)</t>
  </si>
  <si>
    <t>9:10</t>
  </si>
  <si>
    <t>Kai (15), Dennis (12), Nils (8), Andi, Mirko (je 7), Sören (6), Peter, Steffen (je 4), Sauer (3), Susi (1)</t>
  </si>
  <si>
    <t>Andi (1)</t>
  </si>
  <si>
    <t>Peter (3), Andi, Kai (je 1)</t>
  </si>
  <si>
    <t>Sauer</t>
  </si>
  <si>
    <t>S A I S O N A B S C H L U S S  !!!</t>
  </si>
</sst>
</file>

<file path=xl/styles.xml><?xml version="1.0" encoding="utf-8"?>
<styleSheet xmlns="http://schemas.openxmlformats.org/spreadsheetml/2006/main">
  <fonts count="25">
    <font>
      <sz val="10"/>
      <color indexed="8"/>
      <name val="Arial"/>
    </font>
    <font>
      <b/>
      <sz val="10"/>
      <name val="Arial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MS Reference Sans Serif"/>
      <family val="2"/>
    </font>
    <font>
      <b/>
      <sz val="10"/>
      <name val="MS Reference Sans Serif"/>
      <family val="2"/>
    </font>
    <font>
      <sz val="10"/>
      <color indexed="8"/>
      <name val="MS Reference Sans Serif"/>
      <family val="2"/>
    </font>
    <font>
      <b/>
      <u/>
      <sz val="10"/>
      <color indexed="8"/>
      <name val="MS Reference Sans Serif"/>
      <family val="2"/>
    </font>
    <font>
      <u/>
      <sz val="10"/>
      <color indexed="8"/>
      <name val="MS Reference Sans Serif"/>
      <family val="2"/>
    </font>
    <font>
      <b/>
      <sz val="10"/>
      <color indexed="10"/>
      <name val="MS Reference Sans Serif"/>
      <family val="2"/>
    </font>
    <font>
      <sz val="10"/>
      <color indexed="12"/>
      <name val="MS Reference Sans Serif"/>
      <family val="2"/>
    </font>
    <font>
      <b/>
      <sz val="10"/>
      <color indexed="12"/>
      <name val="MS Reference Sans Serif"/>
      <family val="2"/>
    </font>
    <font>
      <sz val="10"/>
      <name val="MS Reference Sans Serif"/>
      <family val="2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MS Reference Sans Serif"/>
      <family val="2"/>
    </font>
    <font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0" fillId="0" borderId="3" xfId="0" applyBorder="1"/>
    <xf numFmtId="0" fontId="2" fillId="0" borderId="2" xfId="0" applyFont="1" applyBorder="1"/>
    <xf numFmtId="0" fontId="5" fillId="0" borderId="2" xfId="0" applyFont="1" applyBorder="1"/>
    <xf numFmtId="0" fontId="0" fillId="0" borderId="4" xfId="0" applyBorder="1"/>
    <xf numFmtId="0" fontId="3" fillId="0" borderId="0" xfId="0" applyFont="1"/>
    <xf numFmtId="0" fontId="8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5" xfId="0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2" fillId="0" borderId="6" xfId="0" applyFont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0" fillId="0" borderId="0" xfId="0" applyFill="1"/>
    <xf numFmtId="0" fontId="1" fillId="4" borderId="1" xfId="0" applyFont="1" applyFill="1" applyBorder="1"/>
    <xf numFmtId="0" fontId="0" fillId="5" borderId="0" xfId="0" applyFill="1"/>
    <xf numFmtId="1" fontId="0" fillId="0" borderId="0" xfId="0" applyNumberFormat="1"/>
    <xf numFmtId="1" fontId="2" fillId="0" borderId="0" xfId="0" applyNumberFormat="1" applyFont="1" applyAlignment="1">
      <alignment horizontal="center"/>
    </xf>
    <xf numFmtId="0" fontId="12" fillId="4" borderId="1" xfId="0" applyFont="1" applyFill="1" applyBorder="1" applyAlignment="1">
      <alignment wrapText="1"/>
    </xf>
    <xf numFmtId="14" fontId="12" fillId="4" borderId="7" xfId="0" applyNumberFormat="1" applyFont="1" applyFill="1" applyBorder="1" applyAlignment="1">
      <alignment horizontal="left" wrapText="1"/>
    </xf>
    <xf numFmtId="14" fontId="12" fillId="4" borderId="8" xfId="0" applyNumberFormat="1" applyFont="1" applyFill="1" applyBorder="1" applyAlignment="1">
      <alignment horizontal="center" wrapText="1"/>
    </xf>
    <xf numFmtId="49" fontId="12" fillId="4" borderId="9" xfId="0" applyNumberFormat="1" applyFont="1" applyFill="1" applyBorder="1" applyAlignment="1">
      <alignment horizontal="center" wrapText="1"/>
    </xf>
    <xf numFmtId="0" fontId="14" fillId="0" borderId="1" xfId="0" applyFont="1" applyBorder="1"/>
    <xf numFmtId="49" fontId="12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4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center" wrapText="1"/>
    </xf>
    <xf numFmtId="0" fontId="17" fillId="3" borderId="1" xfId="0" quotePrefix="1" applyFont="1" applyFill="1" applyBorder="1" applyAlignment="1">
      <alignment horizontal="left" wrapText="1"/>
    </xf>
    <xf numFmtId="0" fontId="1" fillId="4" borderId="10" xfId="0" applyFont="1" applyFill="1" applyBorder="1" applyAlignment="1">
      <alignment textRotation="90"/>
    </xf>
    <xf numFmtId="0" fontId="7" fillId="4" borderId="1" xfId="0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13" fillId="4" borderId="10" xfId="0" applyFont="1" applyFill="1" applyBorder="1" applyAlignment="1">
      <alignment textRotation="90"/>
    </xf>
    <xf numFmtId="0" fontId="12" fillId="4" borderId="1" xfId="0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2" fontId="18" fillId="4" borderId="1" xfId="0" applyNumberFormat="1" applyFont="1" applyFill="1" applyBorder="1" applyAlignment="1">
      <alignment horizontal="center"/>
    </xf>
    <xf numFmtId="0" fontId="13" fillId="4" borderId="1" xfId="0" applyFont="1" applyFill="1" applyBorder="1"/>
    <xf numFmtId="0" fontId="19" fillId="4" borderId="1" xfId="0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/>
    </xf>
    <xf numFmtId="1" fontId="19" fillId="4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textRotation="90"/>
    </xf>
    <xf numFmtId="0" fontId="22" fillId="0" borderId="0" xfId="0" applyFont="1" applyFill="1" applyAlignment="1"/>
    <xf numFmtId="0" fontId="11" fillId="0" borderId="0" xfId="0" applyFont="1" applyFill="1"/>
    <xf numFmtId="0" fontId="13" fillId="6" borderId="1" xfId="0" applyFont="1" applyFill="1" applyBorder="1"/>
    <xf numFmtId="0" fontId="12" fillId="7" borderId="1" xfId="0" applyFont="1" applyFill="1" applyBorder="1"/>
    <xf numFmtId="0" fontId="12" fillId="7" borderId="0" xfId="0" applyFont="1" applyFill="1"/>
    <xf numFmtId="0" fontId="18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2" fontId="18" fillId="7" borderId="1" xfId="0" applyNumberFormat="1" applyFont="1" applyFill="1" applyBorder="1" applyAlignment="1">
      <alignment horizontal="center"/>
    </xf>
    <xf numFmtId="1" fontId="18" fillId="7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/>
    <xf numFmtId="0" fontId="18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2" fontId="18" fillId="6" borderId="1" xfId="0" applyNumberFormat="1" applyFont="1" applyFill="1" applyBorder="1" applyAlignment="1">
      <alignment horizontal="center"/>
    </xf>
    <xf numFmtId="1" fontId="18" fillId="6" borderId="1" xfId="0" applyNumberFormat="1" applyFont="1" applyFill="1" applyBorder="1" applyAlignment="1">
      <alignment horizontal="center"/>
    </xf>
    <xf numFmtId="0" fontId="13" fillId="7" borderId="1" xfId="0" applyFont="1" applyFill="1" applyBorder="1"/>
    <xf numFmtId="0" fontId="13" fillId="4" borderId="1" xfId="0" applyFont="1" applyFill="1" applyBorder="1" applyAlignment="1">
      <alignment horizontal="center" textRotation="90"/>
    </xf>
    <xf numFmtId="0" fontId="20" fillId="6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0" fillId="3" borderId="1" xfId="0" quotePrefix="1" applyFont="1" applyFill="1" applyBorder="1" applyAlignment="1">
      <alignment horizontal="left" wrapText="1"/>
    </xf>
    <xf numFmtId="0" fontId="13" fillId="7" borderId="1" xfId="0" applyFont="1" applyFill="1" applyBorder="1" applyAlignment="1"/>
    <xf numFmtId="0" fontId="23" fillId="7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4" fillId="0" borderId="2" xfId="0" applyFont="1" applyBorder="1"/>
    <xf numFmtId="0" fontId="22" fillId="7" borderId="0" xfId="0" applyFont="1" applyFill="1" applyAlignment="1"/>
    <xf numFmtId="0" fontId="4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13" fillId="6" borderId="11" xfId="0" applyFont="1" applyFill="1" applyBorder="1" applyAlignment="1"/>
    <xf numFmtId="0" fontId="0" fillId="0" borderId="12" xfId="0" applyBorder="1"/>
    <xf numFmtId="0" fontId="12" fillId="7" borderId="1" xfId="0" applyFont="1" applyFill="1" applyBorder="1" applyAlignment="1">
      <alignment vertical="top"/>
    </xf>
    <xf numFmtId="49" fontId="14" fillId="0" borderId="1" xfId="0" quotePrefix="1" applyNumberFormat="1" applyFont="1" applyBorder="1" applyAlignment="1">
      <alignment horizontal="center"/>
    </xf>
    <xf numFmtId="0" fontId="13" fillId="7" borderId="13" xfId="0" applyFont="1" applyFill="1" applyBorder="1" applyAlignment="1"/>
    <xf numFmtId="0" fontId="18" fillId="7" borderId="13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  <xf numFmtId="2" fontId="18" fillId="7" borderId="13" xfId="0" applyNumberFormat="1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2" fontId="18" fillId="6" borderId="11" xfId="0" applyNumberFormat="1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2" fillId="0" borderId="12" xfId="0" applyFont="1" applyFill="1" applyBorder="1" applyAlignment="1"/>
    <xf numFmtId="0" fontId="14" fillId="7" borderId="13" xfId="0" applyFont="1" applyFill="1" applyBorder="1" applyAlignment="1">
      <alignment horizontal="center"/>
    </xf>
    <xf numFmtId="1" fontId="18" fillId="7" borderId="13" xfId="0" applyNumberFormat="1" applyFont="1" applyFill="1" applyBorder="1" applyAlignment="1">
      <alignment horizontal="center"/>
    </xf>
    <xf numFmtId="0" fontId="13" fillId="7" borderId="11" xfId="0" applyFont="1" applyFill="1" applyBorder="1"/>
    <xf numFmtId="0" fontId="6" fillId="7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2" fontId="6" fillId="7" borderId="11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3" fillId="4" borderId="7" xfId="0" applyFont="1" applyFill="1" applyBorder="1" applyAlignment="1">
      <alignment horizontal="center" textRotation="90"/>
    </xf>
    <xf numFmtId="0" fontId="20" fillId="6" borderId="7" xfId="0" applyFont="1" applyFill="1" applyBorder="1" applyAlignment="1">
      <alignment horizontal="center"/>
    </xf>
    <xf numFmtId="0" fontId="20" fillId="7" borderId="7" xfId="0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textRotation="90"/>
    </xf>
    <xf numFmtId="0" fontId="20" fillId="6" borderId="17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center"/>
    </xf>
    <xf numFmtId="0" fontId="20" fillId="6" borderId="19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5" borderId="0" xfId="0" applyFill="1" applyBorder="1"/>
    <xf numFmtId="0" fontId="13" fillId="6" borderId="21" xfId="0" applyFont="1" applyFill="1" applyBorder="1" applyAlignment="1"/>
    <xf numFmtId="0" fontId="18" fillId="6" borderId="21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2" fontId="18" fillId="6" borderId="21" xfId="0" applyNumberFormat="1" applyFont="1" applyFill="1" applyBorder="1" applyAlignment="1">
      <alignment horizontal="center"/>
    </xf>
    <xf numFmtId="1" fontId="18" fillId="6" borderId="21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0" fillId="4" borderId="8" xfId="0" applyFill="1" applyBorder="1" applyAlignment="1"/>
    <xf numFmtId="0" fontId="2" fillId="0" borderId="22" xfId="0" applyFont="1" applyBorder="1" applyAlignment="1"/>
    <xf numFmtId="0" fontId="0" fillId="0" borderId="22" xfId="0" applyBorder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Torverteilung</a:t>
            </a:r>
          </a:p>
        </c:rich>
      </c:tx>
      <c:layout>
        <c:manualLayout>
          <c:xMode val="edge"/>
          <c:yMode val="edge"/>
          <c:x val="0.43615934627170583"/>
          <c:y val="2.790697674418604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509713509935966"/>
          <c:y val="0.36434163690291438"/>
          <c:w val="0.61082767952574402"/>
          <c:h val="0.367442416791450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Pt>
            <c:idx val="15"/>
          </c:dPt>
          <c:dPt>
            <c:idx val="16"/>
          </c:dPt>
          <c:dPt>
            <c:idx val="17"/>
          </c:dPt>
          <c:dPt>
            <c:idx val="18"/>
          </c:dPt>
          <c:dPt>
            <c:idx val="19"/>
          </c:dPt>
          <c:dLbls>
            <c:dLbl>
              <c:idx val="2"/>
              <c:layout>
                <c:manualLayout>
                  <c:x val="-4.4994905126830411E-3"/>
                  <c:y val="-0.1350588282216407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7.1947652090287667E-2"/>
                  <c:y val="-3.977885463701841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4860940867243745E-2"/>
                  <c:y val="-4.2656788589593223E-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8.8964006639330642E-2"/>
                  <c:y val="1.14052432886255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2015841834175638"/>
                  <c:y val="8.9406552478940346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0406892903893207"/>
                  <c:y val="0.20380319876232131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0.17237316774125538"/>
                  <c:y val="0.130934871381738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2.6327339887118044E-2"/>
                  <c:y val="0.14476451733748424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-1.6284272318776299E-2"/>
                  <c:y val="0.21355284309036354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  <c:showPercent val="1"/>
            <c:showLeaderLines val="1"/>
          </c:dLbls>
          <c:cat>
            <c:strRef>
              <c:f>Tore!$A$4:$A$17</c:f>
              <c:strCache>
                <c:ptCount val="14"/>
                <c:pt idx="0">
                  <c:v>Christian</c:v>
                </c:pt>
                <c:pt idx="1">
                  <c:v>Dennis</c:v>
                </c:pt>
                <c:pt idx="2">
                  <c:v>Erol</c:v>
                </c:pt>
                <c:pt idx="3">
                  <c:v>Kai</c:v>
                </c:pt>
                <c:pt idx="4">
                  <c:v>Marco</c:v>
                </c:pt>
                <c:pt idx="5">
                  <c:v>Mirko</c:v>
                </c:pt>
                <c:pt idx="6">
                  <c:v>Nils</c:v>
                </c:pt>
                <c:pt idx="7">
                  <c:v>Olli</c:v>
                </c:pt>
                <c:pt idx="8">
                  <c:v>Peter</c:v>
                </c:pt>
                <c:pt idx="9">
                  <c:v>Sauer</c:v>
                </c:pt>
                <c:pt idx="10">
                  <c:v>Sören</c:v>
                </c:pt>
                <c:pt idx="11">
                  <c:v>Steffen</c:v>
                </c:pt>
                <c:pt idx="12">
                  <c:v>Susi</c:v>
                </c:pt>
                <c:pt idx="13">
                  <c:v>Till</c:v>
                </c:pt>
              </c:strCache>
            </c:strRef>
          </c:cat>
          <c:val>
            <c:numRef>
              <c:f>Tore!$B$4:$B$17</c:f>
              <c:numCache>
                <c:formatCode>General</c:formatCode>
                <c:ptCount val="14"/>
                <c:pt idx="0">
                  <c:v>15</c:v>
                </c:pt>
                <c:pt idx="1">
                  <c:v>63</c:v>
                </c:pt>
                <c:pt idx="2">
                  <c:v>9</c:v>
                </c:pt>
                <c:pt idx="3">
                  <c:v>25</c:v>
                </c:pt>
                <c:pt idx="4">
                  <c:v>6</c:v>
                </c:pt>
                <c:pt idx="5">
                  <c:v>75</c:v>
                </c:pt>
                <c:pt idx="6">
                  <c:v>90</c:v>
                </c:pt>
                <c:pt idx="7">
                  <c:v>2</c:v>
                </c:pt>
                <c:pt idx="8">
                  <c:v>25</c:v>
                </c:pt>
                <c:pt idx="9">
                  <c:v>3</c:v>
                </c:pt>
                <c:pt idx="10">
                  <c:v>62</c:v>
                </c:pt>
                <c:pt idx="11">
                  <c:v>25</c:v>
                </c:pt>
                <c:pt idx="12">
                  <c:v>21</c:v>
                </c:pt>
                <c:pt idx="13">
                  <c:v>42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Abschläge</a:t>
            </a:r>
          </a:p>
        </c:rich>
      </c:tx>
      <c:layout>
        <c:manualLayout>
          <c:xMode val="edge"/>
          <c:yMode val="edge"/>
          <c:x val="0.45355191256830596"/>
          <c:y val="2.6610644257703084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06027210364023"/>
          <c:y val="0.35154109706141828"/>
          <c:w val="0.63479109281710155"/>
          <c:h val="0.3879557126932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Pt>
            <c:idx val="15"/>
          </c:dPt>
          <c:dPt>
            <c:idx val="16"/>
          </c:dPt>
          <c:dPt>
            <c:idx val="17"/>
          </c:dPt>
          <c:dPt>
            <c:idx val="18"/>
          </c:dPt>
          <c:dPt>
            <c:idx val="19"/>
          </c:dPt>
          <c:dPt>
            <c:idx val="20"/>
          </c:dPt>
          <c:dPt>
            <c:idx val="21"/>
          </c:dPt>
          <c:dLbls>
            <c:dLbl>
              <c:idx val="1"/>
              <c:layout>
                <c:manualLayout>
                  <c:x val="-4.9872177986623911E-2"/>
                  <c:y val="-9.959343799949078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6624297770376993E-2"/>
                  <c:y val="-0.115125036995796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3198941214162532E-3"/>
                  <c:y val="3.6068057479059723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1.6619407244864971E-2"/>
                  <c:y val="0.12150234799996215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3.8738968942243476E-2"/>
                  <c:y val="9.9762454828683178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9.4223362409931247E-3"/>
                  <c:y val="1.5175002786901197E-2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3.5173869078244692E-2"/>
                  <c:y val="1.9320223760070681E-2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1.6533714302282905E-2"/>
                  <c:y val="4.6988086890754309E-2"/>
                </c:manualLayout>
              </c:layout>
              <c:dLblPos val="bestFit"/>
              <c:showCatName val="1"/>
              <c:showPercent val="1"/>
            </c:dLbl>
            <c:dLbl>
              <c:idx val="14"/>
              <c:layout>
                <c:manualLayout>
                  <c:x val="-3.3621183506997693E-2"/>
                  <c:y val="0.11169856006259711"/>
                </c:manualLayout>
              </c:layout>
              <c:dLblPos val="bestFit"/>
              <c:showCatName val="1"/>
              <c:showPercent val="1"/>
            </c:dLbl>
            <c:dLbl>
              <c:idx val="15"/>
              <c:layout>
                <c:manualLayout>
                  <c:x val="-5.5479055128882945E-2"/>
                  <c:y val="-5.0941370499879048E-2"/>
                </c:manualLayout>
              </c:layout>
              <c:dLblPos val="bestFit"/>
              <c:showCatName val="1"/>
              <c:showPercent val="1"/>
            </c:dLbl>
            <c:dLbl>
              <c:idx val="16"/>
              <c:layout>
                <c:manualLayout>
                  <c:x val="-0.10107480765289019"/>
                  <c:y val="3.890996705304945E-2"/>
                </c:manualLayout>
              </c:layout>
              <c:dLblPos val="bestFit"/>
              <c:showCatName val="1"/>
              <c:showPercent val="1"/>
            </c:dLbl>
            <c:dLbl>
              <c:idx val="17"/>
              <c:layout>
                <c:manualLayout>
                  <c:x val="-5.0877684593675407E-2"/>
                  <c:y val="-5.059079443857883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  <c:showPercent val="1"/>
            <c:showLeaderLines val="1"/>
          </c:dLbls>
          <c:cat>
            <c:strRef>
              <c:f>Negatives!$A$4:$A$18</c:f>
              <c:strCache>
                <c:ptCount val="15"/>
                <c:pt idx="0">
                  <c:v>Christian</c:v>
                </c:pt>
                <c:pt idx="1">
                  <c:v>Dennis</c:v>
                </c:pt>
                <c:pt idx="2">
                  <c:v>Erol</c:v>
                </c:pt>
                <c:pt idx="3">
                  <c:v>Kai</c:v>
                </c:pt>
                <c:pt idx="4">
                  <c:v>Marco</c:v>
                </c:pt>
                <c:pt idx="5">
                  <c:v>Mirko</c:v>
                </c:pt>
                <c:pt idx="6">
                  <c:v>Nils</c:v>
                </c:pt>
                <c:pt idx="7">
                  <c:v>Olli</c:v>
                </c:pt>
                <c:pt idx="8">
                  <c:v>Peter</c:v>
                </c:pt>
                <c:pt idx="9">
                  <c:v>Sauer</c:v>
                </c:pt>
                <c:pt idx="10">
                  <c:v>Sören</c:v>
                </c:pt>
                <c:pt idx="11">
                  <c:v>Steffen</c:v>
                </c:pt>
                <c:pt idx="12">
                  <c:v>Susi</c:v>
                </c:pt>
                <c:pt idx="13">
                  <c:v>Till</c:v>
                </c:pt>
                <c:pt idx="14">
                  <c:v>Sonstige</c:v>
                </c:pt>
              </c:strCache>
            </c:strRef>
          </c:cat>
          <c:val>
            <c:numRef>
              <c:f>Negatives!$C$4:$C$18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19050</xdr:rowOff>
    </xdr:from>
    <xdr:to>
      <xdr:col>12</xdr:col>
      <xdr:colOff>209550</xdr:colOff>
      <xdr:row>44</xdr:row>
      <xdr:rowOff>9525</xdr:rowOff>
    </xdr:to>
    <xdr:graphicFrame macro="">
      <xdr:nvGraphicFramePr>
        <xdr:cNvPr id="23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85725</xdr:rowOff>
    </xdr:from>
    <xdr:to>
      <xdr:col>13</xdr:col>
      <xdr:colOff>752475</xdr:colOff>
      <xdr:row>42</xdr:row>
      <xdr:rowOff>85725</xdr:rowOff>
    </xdr:to>
    <xdr:graphicFrame macro="">
      <xdr:nvGraphicFramePr>
        <xdr:cNvPr id="8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workbookViewId="0">
      <selection activeCell="A2" sqref="A2:B2"/>
    </sheetView>
  </sheetViews>
  <sheetFormatPr baseColWidth="10" defaultRowHeight="12.75"/>
  <cols>
    <col min="1" max="1" width="25.7109375" customWidth="1"/>
    <col min="2" max="2" width="83.5703125" customWidth="1"/>
  </cols>
  <sheetData>
    <row r="2" spans="1:2" ht="27.75">
      <c r="A2" s="137" t="s">
        <v>126</v>
      </c>
      <c r="B2" s="138"/>
    </row>
    <row r="3" spans="1:2">
      <c r="B3" s="19"/>
    </row>
    <row r="4" spans="1:2">
      <c r="A4" s="12" t="s">
        <v>0</v>
      </c>
      <c r="B4" s="11"/>
    </row>
    <row r="5" spans="1:2">
      <c r="A5" s="92" t="s">
        <v>125</v>
      </c>
      <c r="B5" s="11"/>
    </row>
    <row r="6" spans="1:2">
      <c r="A6" s="4" t="s">
        <v>1</v>
      </c>
      <c r="B6" s="11"/>
    </row>
    <row r="7" spans="1:2">
      <c r="A7" s="4"/>
      <c r="B7" s="11"/>
    </row>
    <row r="8" spans="1:2">
      <c r="A8" s="12" t="s">
        <v>2</v>
      </c>
      <c r="B8" s="11" t="s">
        <v>84</v>
      </c>
    </row>
    <row r="9" spans="1:2">
      <c r="A9" s="12" t="s">
        <v>3</v>
      </c>
      <c r="B9" s="11" t="s">
        <v>4</v>
      </c>
    </row>
    <row r="10" spans="1:2">
      <c r="A10" s="12" t="s">
        <v>5</v>
      </c>
      <c r="B10" s="11" t="s">
        <v>6</v>
      </c>
    </row>
    <row r="11" spans="1:2">
      <c r="A11" s="12" t="s">
        <v>7</v>
      </c>
      <c r="B11" s="11" t="s">
        <v>8</v>
      </c>
    </row>
    <row r="12" spans="1:2">
      <c r="A12" s="12" t="s">
        <v>9</v>
      </c>
      <c r="B12" s="11" t="s">
        <v>10</v>
      </c>
    </row>
    <row r="13" spans="1:2">
      <c r="A13" s="12" t="s">
        <v>80</v>
      </c>
      <c r="B13" s="11" t="s">
        <v>81</v>
      </c>
    </row>
    <row r="14" spans="1:2">
      <c r="A14" s="12" t="s">
        <v>72</v>
      </c>
      <c r="B14" s="11" t="s">
        <v>11</v>
      </c>
    </row>
    <row r="15" spans="1:2">
      <c r="A15" s="12" t="s">
        <v>12</v>
      </c>
      <c r="B15" s="11" t="s">
        <v>73</v>
      </c>
    </row>
    <row r="16" spans="1:2">
      <c r="A16" s="12" t="s">
        <v>13</v>
      </c>
      <c r="B16" s="11" t="s">
        <v>14</v>
      </c>
    </row>
    <row r="17" spans="1:2">
      <c r="A17" s="4"/>
      <c r="B17" s="11"/>
    </row>
    <row r="18" spans="1:2">
      <c r="A18" s="13" t="s">
        <v>15</v>
      </c>
      <c r="B18" s="11"/>
    </row>
    <row r="19" spans="1:2">
      <c r="A19" s="13" t="s">
        <v>16</v>
      </c>
      <c r="B19" s="11"/>
    </row>
    <row r="20" spans="1:2">
      <c r="A20" s="4"/>
      <c r="B20" s="11"/>
    </row>
    <row r="21" spans="1:2">
      <c r="A21" s="4" t="s">
        <v>17</v>
      </c>
      <c r="B21" s="11"/>
    </row>
    <row r="22" spans="1:2">
      <c r="A22" s="4"/>
      <c r="B22" s="11"/>
    </row>
    <row r="23" spans="1:2">
      <c r="A23" s="4" t="s">
        <v>18</v>
      </c>
      <c r="B23" s="11"/>
    </row>
    <row r="24" spans="1:2">
      <c r="A24" s="4"/>
      <c r="B24" s="11"/>
    </row>
    <row r="25" spans="1:2" ht="38.25">
      <c r="A25" s="25" t="s">
        <v>74</v>
      </c>
      <c r="B25" s="14"/>
    </row>
  </sheetData>
  <mergeCells count="1">
    <mergeCell ref="A2:B2"/>
  </mergeCells>
  <phoneticPr fontId="0" type="noConversion"/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="90" zoomScaleNormal="90" workbookViewId="0">
      <selection activeCell="B125" sqref="B125"/>
    </sheetView>
  </sheetViews>
  <sheetFormatPr baseColWidth="10" defaultRowHeight="12.75"/>
  <cols>
    <col min="1" max="1" width="24.140625" style="6" customWidth="1"/>
    <col min="2" max="2" width="95.7109375" style="16" customWidth="1"/>
    <col min="3" max="3" width="11.5703125" style="17" bestFit="1" customWidth="1"/>
    <col min="4" max="4" width="13.7109375" style="18" bestFit="1" customWidth="1"/>
  </cols>
  <sheetData>
    <row r="1" spans="1:4">
      <c r="A1" s="139"/>
      <c r="B1" s="140"/>
      <c r="C1" s="140"/>
      <c r="D1" s="140"/>
    </row>
    <row r="2" spans="1:4">
      <c r="A2" s="34" t="s">
        <v>19</v>
      </c>
      <c r="B2" s="35">
        <v>40557</v>
      </c>
      <c r="C2" s="36" t="s">
        <v>64</v>
      </c>
      <c r="D2" s="37" t="s">
        <v>63</v>
      </c>
    </row>
    <row r="3" spans="1:4">
      <c r="A3" s="63" t="s">
        <v>20</v>
      </c>
      <c r="B3" s="38" t="s">
        <v>91</v>
      </c>
      <c r="C3" s="39" t="s">
        <v>82</v>
      </c>
      <c r="D3" s="40" t="s">
        <v>77</v>
      </c>
    </row>
    <row r="4" spans="1:4">
      <c r="A4" s="63" t="s">
        <v>23</v>
      </c>
      <c r="B4" s="38" t="s">
        <v>91</v>
      </c>
      <c r="C4" s="39" t="s">
        <v>93</v>
      </c>
      <c r="D4" s="40" t="s">
        <v>94</v>
      </c>
    </row>
    <row r="5" spans="1:4">
      <c r="A5" s="63" t="s">
        <v>25</v>
      </c>
      <c r="B5" s="38" t="s">
        <v>92</v>
      </c>
      <c r="C5" s="39" t="s">
        <v>93</v>
      </c>
      <c r="D5" s="40" t="s">
        <v>95</v>
      </c>
    </row>
    <row r="6" spans="1:4">
      <c r="A6" s="63" t="s">
        <v>85</v>
      </c>
      <c r="B6" s="38" t="s">
        <v>92</v>
      </c>
      <c r="C6" s="39" t="s">
        <v>96</v>
      </c>
      <c r="D6" s="40" t="s">
        <v>77</v>
      </c>
    </row>
    <row r="7" spans="1:4">
      <c r="A7" s="64" t="s">
        <v>3</v>
      </c>
      <c r="B7" s="41" t="s">
        <v>100</v>
      </c>
      <c r="C7" s="39"/>
      <c r="D7" s="40"/>
    </row>
    <row r="8" spans="1:4">
      <c r="A8" s="65" t="s">
        <v>24</v>
      </c>
      <c r="B8" s="42" t="s">
        <v>97</v>
      </c>
      <c r="C8" s="43"/>
      <c r="D8" s="44"/>
    </row>
    <row r="9" spans="1:4">
      <c r="A9" s="64" t="s">
        <v>71</v>
      </c>
      <c r="B9" s="42"/>
      <c r="C9" s="43"/>
      <c r="D9" s="44"/>
    </row>
    <row r="10" spans="1:4">
      <c r="A10" s="64" t="s">
        <v>67</v>
      </c>
      <c r="B10" s="42" t="s">
        <v>98</v>
      </c>
      <c r="C10" s="43"/>
      <c r="D10" s="44"/>
    </row>
    <row r="11" spans="1:4">
      <c r="A11" s="64" t="s">
        <v>21</v>
      </c>
      <c r="B11" s="42"/>
      <c r="C11" s="43"/>
      <c r="D11" s="44"/>
    </row>
    <row r="12" spans="1:4">
      <c r="A12" s="64" t="s">
        <v>70</v>
      </c>
      <c r="B12" s="42"/>
      <c r="C12" s="45"/>
      <c r="D12" s="46"/>
    </row>
    <row r="13" spans="1:4">
      <c r="A13" s="64" t="s">
        <v>62</v>
      </c>
      <c r="B13" s="42"/>
      <c r="C13" s="45"/>
      <c r="D13" s="46"/>
    </row>
    <row r="14" spans="1:4" ht="25.5">
      <c r="A14" s="64" t="s">
        <v>22</v>
      </c>
      <c r="B14" s="47" t="s">
        <v>99</v>
      </c>
      <c r="C14" s="45"/>
      <c r="D14" s="46"/>
    </row>
    <row r="15" spans="1:4">
      <c r="A15" s="139"/>
      <c r="B15" s="140"/>
      <c r="C15" s="140"/>
      <c r="D15" s="140"/>
    </row>
    <row r="16" spans="1:4">
      <c r="A16" s="34" t="s">
        <v>101</v>
      </c>
      <c r="B16" s="35">
        <v>40564</v>
      </c>
      <c r="C16" s="36" t="s">
        <v>64</v>
      </c>
      <c r="D16" s="37" t="s">
        <v>63</v>
      </c>
    </row>
    <row r="17" spans="1:4">
      <c r="A17" s="63" t="s">
        <v>20</v>
      </c>
      <c r="B17" s="38" t="s">
        <v>102</v>
      </c>
      <c r="C17" s="39" t="s">
        <v>106</v>
      </c>
      <c r="D17" s="40"/>
    </row>
    <row r="18" spans="1:4">
      <c r="A18" s="63" t="s">
        <v>23</v>
      </c>
      <c r="B18" s="38" t="s">
        <v>103</v>
      </c>
      <c r="C18" s="39" t="s">
        <v>96</v>
      </c>
      <c r="D18" s="40"/>
    </row>
    <row r="19" spans="1:4">
      <c r="A19" s="63" t="s">
        <v>25</v>
      </c>
      <c r="B19" s="38" t="s">
        <v>103</v>
      </c>
      <c r="C19" s="39" t="s">
        <v>93</v>
      </c>
      <c r="D19" s="40"/>
    </row>
    <row r="20" spans="1:4">
      <c r="A20" s="64" t="s">
        <v>3</v>
      </c>
      <c r="B20" s="41" t="s">
        <v>104</v>
      </c>
      <c r="C20" s="39"/>
      <c r="D20" s="40"/>
    </row>
    <row r="21" spans="1:4">
      <c r="A21" s="65" t="s">
        <v>24</v>
      </c>
      <c r="B21" s="42" t="s">
        <v>105</v>
      </c>
      <c r="C21" s="43"/>
      <c r="D21" s="44"/>
    </row>
    <row r="22" spans="1:4">
      <c r="A22" s="64" t="s">
        <v>71</v>
      </c>
      <c r="B22" s="42"/>
      <c r="C22" s="43"/>
      <c r="D22" s="44"/>
    </row>
    <row r="23" spans="1:4">
      <c r="A23" s="64" t="s">
        <v>67</v>
      </c>
      <c r="B23" s="42"/>
      <c r="C23" s="43"/>
      <c r="D23" s="44"/>
    </row>
    <row r="24" spans="1:4">
      <c r="A24" s="64" t="s">
        <v>21</v>
      </c>
      <c r="B24" s="42"/>
      <c r="C24" s="43"/>
      <c r="D24" s="44"/>
    </row>
    <row r="25" spans="1:4">
      <c r="A25" s="64" t="s">
        <v>70</v>
      </c>
      <c r="B25" s="42" t="s">
        <v>75</v>
      </c>
      <c r="C25" s="45"/>
      <c r="D25" s="46"/>
    </row>
    <row r="26" spans="1:4">
      <c r="A26" s="64" t="s">
        <v>62</v>
      </c>
      <c r="B26" s="42" t="s">
        <v>75</v>
      </c>
      <c r="C26" s="45"/>
      <c r="D26" s="46"/>
    </row>
    <row r="27" spans="1:4" ht="25.5">
      <c r="A27" s="64" t="s">
        <v>22</v>
      </c>
      <c r="B27" s="88" t="s">
        <v>111</v>
      </c>
      <c r="C27" s="45"/>
      <c r="D27" s="46"/>
    </row>
    <row r="29" spans="1:4">
      <c r="A29" s="34" t="s">
        <v>109</v>
      </c>
      <c r="B29" s="35">
        <v>40571</v>
      </c>
      <c r="C29" s="36" t="s">
        <v>64</v>
      </c>
      <c r="D29" s="37" t="s">
        <v>63</v>
      </c>
    </row>
    <row r="30" spans="1:4">
      <c r="A30" s="63" t="s">
        <v>20</v>
      </c>
      <c r="B30" s="38" t="s">
        <v>110</v>
      </c>
      <c r="C30" s="39" t="s">
        <v>114</v>
      </c>
      <c r="D30" s="40" t="s">
        <v>77</v>
      </c>
    </row>
    <row r="31" spans="1:4">
      <c r="A31" s="63" t="s">
        <v>23</v>
      </c>
      <c r="B31" s="38" t="s">
        <v>112</v>
      </c>
      <c r="C31" s="39" t="s">
        <v>115</v>
      </c>
      <c r="D31" s="40" t="s">
        <v>116</v>
      </c>
    </row>
    <row r="32" spans="1:4">
      <c r="A32" s="63" t="s">
        <v>25</v>
      </c>
      <c r="B32" s="38" t="s">
        <v>113</v>
      </c>
      <c r="C32" s="39" t="s">
        <v>117</v>
      </c>
      <c r="D32" s="40" t="s">
        <v>118</v>
      </c>
    </row>
    <row r="33" spans="1:4">
      <c r="A33" s="64" t="s">
        <v>3</v>
      </c>
      <c r="B33" s="41" t="s">
        <v>119</v>
      </c>
      <c r="C33" s="39"/>
      <c r="D33" s="40"/>
    </row>
    <row r="34" spans="1:4">
      <c r="A34" s="65" t="s">
        <v>24</v>
      </c>
      <c r="B34" s="42" t="s">
        <v>120</v>
      </c>
      <c r="C34" s="43"/>
      <c r="D34" s="44"/>
    </row>
    <row r="35" spans="1:4">
      <c r="A35" s="64" t="s">
        <v>71</v>
      </c>
      <c r="B35" s="42" t="s">
        <v>121</v>
      </c>
      <c r="C35" s="43"/>
      <c r="D35" s="44"/>
    </row>
    <row r="36" spans="1:4">
      <c r="A36" s="64" t="s">
        <v>67</v>
      </c>
      <c r="B36" s="42" t="s">
        <v>122</v>
      </c>
      <c r="C36" s="43"/>
      <c r="D36" s="44"/>
    </row>
    <row r="37" spans="1:4">
      <c r="A37" s="64" t="s">
        <v>21</v>
      </c>
      <c r="B37" s="42"/>
      <c r="C37" s="43"/>
      <c r="D37" s="44"/>
    </row>
    <row r="38" spans="1:4">
      <c r="A38" s="64" t="s">
        <v>70</v>
      </c>
      <c r="B38" s="42"/>
      <c r="C38" s="45"/>
      <c r="D38" s="46"/>
    </row>
    <row r="39" spans="1:4">
      <c r="A39" s="64" t="s">
        <v>62</v>
      </c>
      <c r="B39" s="42" t="s">
        <v>123</v>
      </c>
      <c r="C39" s="45"/>
      <c r="D39" s="46"/>
    </row>
    <row r="40" spans="1:4" ht="38.25">
      <c r="A40" s="64" t="s">
        <v>22</v>
      </c>
      <c r="B40" s="88" t="s">
        <v>124</v>
      </c>
      <c r="C40" s="45"/>
      <c r="D40" s="46"/>
    </row>
    <row r="42" spans="1:4">
      <c r="A42" s="34" t="s">
        <v>127</v>
      </c>
      <c r="B42" s="35">
        <v>40578</v>
      </c>
      <c r="C42" s="36" t="s">
        <v>64</v>
      </c>
      <c r="D42" s="37" t="s">
        <v>63</v>
      </c>
    </row>
    <row r="43" spans="1:4">
      <c r="A43" s="63" t="s">
        <v>20</v>
      </c>
      <c r="B43" s="38" t="s">
        <v>129</v>
      </c>
      <c r="C43" s="39" t="s">
        <v>130</v>
      </c>
      <c r="D43" s="40" t="s">
        <v>131</v>
      </c>
    </row>
    <row r="44" spans="1:4">
      <c r="A44" s="63" t="s">
        <v>23</v>
      </c>
      <c r="B44" s="38" t="s">
        <v>129</v>
      </c>
      <c r="C44" s="39" t="s">
        <v>130</v>
      </c>
      <c r="D44" s="40" t="s">
        <v>132</v>
      </c>
    </row>
    <row r="45" spans="1:4">
      <c r="A45" s="63" t="s">
        <v>25</v>
      </c>
      <c r="B45" s="38" t="s">
        <v>128</v>
      </c>
      <c r="C45" s="39" t="s">
        <v>133</v>
      </c>
      <c r="D45" s="40" t="s">
        <v>95</v>
      </c>
    </row>
    <row r="46" spans="1:4">
      <c r="A46" s="63" t="s">
        <v>85</v>
      </c>
      <c r="B46" s="38" t="s">
        <v>128</v>
      </c>
      <c r="C46" s="39" t="s">
        <v>106</v>
      </c>
      <c r="D46" s="40" t="s">
        <v>94</v>
      </c>
    </row>
    <row r="47" spans="1:4">
      <c r="A47" s="64" t="s">
        <v>3</v>
      </c>
      <c r="B47" s="41" t="s">
        <v>134</v>
      </c>
      <c r="C47" s="39"/>
      <c r="D47" s="40"/>
    </row>
    <row r="48" spans="1:4">
      <c r="A48" s="65" t="s">
        <v>24</v>
      </c>
      <c r="B48" s="42" t="s">
        <v>135</v>
      </c>
      <c r="C48" s="43"/>
      <c r="D48" s="44"/>
    </row>
    <row r="49" spans="1:4">
      <c r="A49" s="64" t="s">
        <v>71</v>
      </c>
      <c r="B49" s="42"/>
      <c r="C49" s="43"/>
      <c r="D49" s="44"/>
    </row>
    <row r="50" spans="1:4">
      <c r="A50" s="64" t="s">
        <v>67</v>
      </c>
      <c r="B50" s="42"/>
      <c r="C50" s="43"/>
      <c r="D50" s="44"/>
    </row>
    <row r="51" spans="1:4">
      <c r="A51" s="64" t="s">
        <v>21</v>
      </c>
      <c r="B51" s="42"/>
      <c r="C51" s="43"/>
      <c r="D51" s="44"/>
    </row>
    <row r="52" spans="1:4">
      <c r="A52" s="64" t="s">
        <v>70</v>
      </c>
      <c r="B52" s="42"/>
      <c r="C52" s="45"/>
      <c r="D52" s="46"/>
    </row>
    <row r="53" spans="1:4">
      <c r="A53" s="64" t="s">
        <v>62</v>
      </c>
      <c r="B53" s="42"/>
      <c r="C53" s="45"/>
      <c r="D53" s="46"/>
    </row>
    <row r="54" spans="1:4" ht="25.5">
      <c r="A54" s="64" t="s">
        <v>22</v>
      </c>
      <c r="B54" s="88" t="s">
        <v>136</v>
      </c>
      <c r="C54" s="45"/>
      <c r="D54" s="46"/>
    </row>
    <row r="56" spans="1:4">
      <c r="A56" s="34" t="s">
        <v>138</v>
      </c>
      <c r="B56" s="35">
        <v>40585</v>
      </c>
      <c r="C56" s="36" t="s">
        <v>64</v>
      </c>
      <c r="D56" s="37" t="s">
        <v>63</v>
      </c>
    </row>
    <row r="57" spans="1:4">
      <c r="A57" s="63" t="s">
        <v>20</v>
      </c>
      <c r="B57" s="38" t="s">
        <v>139</v>
      </c>
      <c r="C57" s="39" t="s">
        <v>142</v>
      </c>
      <c r="D57" s="40" t="s">
        <v>143</v>
      </c>
    </row>
    <row r="58" spans="1:4">
      <c r="A58" s="63" t="s">
        <v>23</v>
      </c>
      <c r="B58" s="38" t="s">
        <v>140</v>
      </c>
      <c r="C58" s="39" t="s">
        <v>144</v>
      </c>
      <c r="D58" s="40" t="s">
        <v>77</v>
      </c>
    </row>
    <row r="59" spans="1:4">
      <c r="A59" s="63" t="s">
        <v>25</v>
      </c>
      <c r="B59" s="38" t="s">
        <v>141</v>
      </c>
      <c r="C59" s="39" t="s">
        <v>145</v>
      </c>
      <c r="D59" s="40" t="s">
        <v>143</v>
      </c>
    </row>
    <row r="60" spans="1:4">
      <c r="A60" s="64" t="s">
        <v>3</v>
      </c>
      <c r="B60" s="41" t="s">
        <v>146</v>
      </c>
      <c r="C60" s="39"/>
      <c r="D60" s="40"/>
    </row>
    <row r="61" spans="1:4">
      <c r="A61" s="65" t="s">
        <v>24</v>
      </c>
      <c r="B61" s="42"/>
      <c r="C61" s="43"/>
      <c r="D61" s="44"/>
    </row>
    <row r="62" spans="1:4">
      <c r="A62" s="64" t="s">
        <v>71</v>
      </c>
      <c r="B62" s="42"/>
      <c r="C62" s="43"/>
      <c r="D62" s="44"/>
    </row>
    <row r="63" spans="1:4">
      <c r="A63" s="64" t="s">
        <v>67</v>
      </c>
      <c r="B63" s="42" t="s">
        <v>147</v>
      </c>
      <c r="C63" s="43"/>
      <c r="D63" s="44"/>
    </row>
    <row r="64" spans="1:4">
      <c r="A64" s="64" t="s">
        <v>21</v>
      </c>
      <c r="B64" s="42"/>
      <c r="C64" s="43"/>
      <c r="D64" s="44"/>
    </row>
    <row r="65" spans="1:4">
      <c r="A65" s="64" t="s">
        <v>70</v>
      </c>
      <c r="B65" s="42"/>
      <c r="C65" s="45"/>
      <c r="D65" s="46"/>
    </row>
    <row r="66" spans="1:4">
      <c r="A66" s="64" t="s">
        <v>62</v>
      </c>
      <c r="B66" s="42"/>
      <c r="C66" s="45"/>
      <c r="D66" s="46"/>
    </row>
    <row r="67" spans="1:4" ht="38.25">
      <c r="A67" s="64" t="s">
        <v>22</v>
      </c>
      <c r="B67" s="88" t="s">
        <v>148</v>
      </c>
      <c r="C67" s="45"/>
      <c r="D67" s="46"/>
    </row>
    <row r="69" spans="1:4">
      <c r="A69" s="34" t="s">
        <v>149</v>
      </c>
      <c r="B69" s="35">
        <v>40592</v>
      </c>
      <c r="C69" s="36" t="s">
        <v>64</v>
      </c>
      <c r="D69" s="37" t="s">
        <v>63</v>
      </c>
    </row>
    <row r="70" spans="1:4">
      <c r="A70" s="63" t="s">
        <v>20</v>
      </c>
      <c r="B70" s="38" t="s">
        <v>150</v>
      </c>
      <c r="C70" s="39" t="s">
        <v>133</v>
      </c>
      <c r="D70" s="40" t="s">
        <v>95</v>
      </c>
    </row>
    <row r="71" spans="1:4">
      <c r="A71" s="63" t="s">
        <v>23</v>
      </c>
      <c r="B71" s="38" t="s">
        <v>150</v>
      </c>
      <c r="C71" s="39" t="s">
        <v>130</v>
      </c>
      <c r="D71" s="40" t="s">
        <v>132</v>
      </c>
    </row>
    <row r="72" spans="1:4">
      <c r="A72" s="63" t="s">
        <v>25</v>
      </c>
      <c r="B72" s="38" t="s">
        <v>150</v>
      </c>
      <c r="C72" s="39" t="s">
        <v>144</v>
      </c>
      <c r="D72" s="40" t="s">
        <v>131</v>
      </c>
    </row>
    <row r="73" spans="1:4">
      <c r="A73" s="63" t="s">
        <v>85</v>
      </c>
      <c r="B73" s="38" t="s">
        <v>152</v>
      </c>
      <c r="C73" s="39" t="s">
        <v>151</v>
      </c>
      <c r="D73" s="40" t="s">
        <v>143</v>
      </c>
    </row>
    <row r="74" spans="1:4">
      <c r="A74" s="64" t="s">
        <v>3</v>
      </c>
      <c r="B74" s="41" t="s">
        <v>153</v>
      </c>
      <c r="C74" s="39"/>
      <c r="D74" s="40"/>
    </row>
    <row r="75" spans="1:4">
      <c r="A75" s="65" t="s">
        <v>24</v>
      </c>
      <c r="B75" s="42" t="s">
        <v>105</v>
      </c>
      <c r="C75" s="43"/>
      <c r="D75" s="44"/>
    </row>
    <row r="76" spans="1:4">
      <c r="A76" s="64" t="s">
        <v>71</v>
      </c>
      <c r="B76" s="42"/>
      <c r="C76" s="43"/>
      <c r="D76" s="44"/>
    </row>
    <row r="77" spans="1:4">
      <c r="A77" s="64" t="s">
        <v>67</v>
      </c>
      <c r="B77" s="42"/>
      <c r="C77" s="43"/>
      <c r="D77" s="44"/>
    </row>
    <row r="78" spans="1:4">
      <c r="A78" s="64" t="s">
        <v>21</v>
      </c>
      <c r="B78" s="42"/>
      <c r="C78" s="43"/>
      <c r="D78" s="44"/>
    </row>
    <row r="79" spans="1:4">
      <c r="A79" s="64" t="s">
        <v>70</v>
      </c>
      <c r="B79" s="42"/>
      <c r="C79" s="45"/>
      <c r="D79" s="46"/>
    </row>
    <row r="80" spans="1:4">
      <c r="A80" s="64" t="s">
        <v>62</v>
      </c>
      <c r="B80" s="42"/>
      <c r="C80" s="45"/>
      <c r="D80" s="46"/>
    </row>
    <row r="81" spans="1:4" ht="51">
      <c r="A81" s="64" t="s">
        <v>22</v>
      </c>
      <c r="B81" s="88" t="s">
        <v>154</v>
      </c>
      <c r="C81" s="45"/>
      <c r="D81" s="46"/>
    </row>
    <row r="83" spans="1:4">
      <c r="A83" s="34" t="s">
        <v>156</v>
      </c>
      <c r="B83" s="35">
        <v>40599</v>
      </c>
      <c r="C83" s="36" t="s">
        <v>64</v>
      </c>
      <c r="D83" s="37" t="s">
        <v>63</v>
      </c>
    </row>
    <row r="84" spans="1:4">
      <c r="A84" s="63" t="s">
        <v>20</v>
      </c>
      <c r="B84" s="38" t="s">
        <v>157</v>
      </c>
      <c r="C84" s="39" t="s">
        <v>160</v>
      </c>
      <c r="D84" s="40" t="s">
        <v>131</v>
      </c>
    </row>
    <row r="85" spans="1:4">
      <c r="A85" s="63" t="s">
        <v>23</v>
      </c>
      <c r="B85" s="38" t="s">
        <v>158</v>
      </c>
      <c r="C85" s="39" t="s">
        <v>160</v>
      </c>
      <c r="D85" s="40" t="s">
        <v>131</v>
      </c>
    </row>
    <row r="86" spans="1:4">
      <c r="A86" s="63" t="s">
        <v>25</v>
      </c>
      <c r="B86" s="38" t="s">
        <v>158</v>
      </c>
      <c r="C86" s="39" t="s">
        <v>133</v>
      </c>
      <c r="D86" s="40" t="s">
        <v>116</v>
      </c>
    </row>
    <row r="87" spans="1:4">
      <c r="A87" s="63" t="s">
        <v>85</v>
      </c>
      <c r="B87" s="38" t="s">
        <v>158</v>
      </c>
      <c r="C87" s="39" t="s">
        <v>161</v>
      </c>
      <c r="D87" s="40" t="s">
        <v>131</v>
      </c>
    </row>
    <row r="88" spans="1:4">
      <c r="A88" s="63" t="s">
        <v>155</v>
      </c>
      <c r="B88" s="38" t="s">
        <v>159</v>
      </c>
      <c r="C88" s="39" t="s">
        <v>162</v>
      </c>
      <c r="D88" s="40" t="s">
        <v>163</v>
      </c>
    </row>
    <row r="89" spans="1:4">
      <c r="A89" s="64" t="s">
        <v>3</v>
      </c>
      <c r="B89" s="41" t="s">
        <v>164</v>
      </c>
      <c r="C89" s="39"/>
      <c r="D89" s="40"/>
    </row>
    <row r="90" spans="1:4">
      <c r="A90" s="65" t="s">
        <v>24</v>
      </c>
      <c r="B90" s="42" t="s">
        <v>165</v>
      </c>
      <c r="C90" s="43"/>
      <c r="D90" s="44"/>
    </row>
    <row r="91" spans="1:4">
      <c r="A91" s="64" t="s">
        <v>71</v>
      </c>
      <c r="B91" s="42"/>
      <c r="C91" s="43"/>
      <c r="D91" s="44"/>
    </row>
    <row r="92" spans="1:4">
      <c r="A92" s="64" t="s">
        <v>67</v>
      </c>
      <c r="B92" s="42"/>
      <c r="C92" s="43"/>
      <c r="D92" s="44"/>
    </row>
    <row r="93" spans="1:4">
      <c r="A93" s="64" t="s">
        <v>21</v>
      </c>
      <c r="B93" s="42"/>
      <c r="C93" s="43"/>
      <c r="D93" s="44"/>
    </row>
    <row r="94" spans="1:4">
      <c r="A94" s="64" t="s">
        <v>70</v>
      </c>
      <c r="B94" s="42"/>
      <c r="C94" s="45"/>
      <c r="D94" s="46"/>
    </row>
    <row r="95" spans="1:4">
      <c r="A95" s="64" t="s">
        <v>62</v>
      </c>
      <c r="B95" s="42"/>
      <c r="C95" s="45"/>
      <c r="D95" s="46"/>
    </row>
    <row r="96" spans="1:4" ht="76.5">
      <c r="A96" s="64" t="s">
        <v>22</v>
      </c>
      <c r="B96" s="88" t="s">
        <v>166</v>
      </c>
      <c r="C96" s="45"/>
      <c r="D96" s="46"/>
    </row>
    <row r="98" spans="1:4">
      <c r="A98" s="34" t="s">
        <v>168</v>
      </c>
      <c r="B98" s="35">
        <v>40613</v>
      </c>
      <c r="C98" s="36" t="s">
        <v>64</v>
      </c>
      <c r="D98" s="37" t="s">
        <v>63</v>
      </c>
    </row>
    <row r="99" spans="1:4">
      <c r="A99" s="63" t="s">
        <v>20</v>
      </c>
      <c r="B99" s="38" t="s">
        <v>169</v>
      </c>
      <c r="C99" s="39" t="s">
        <v>145</v>
      </c>
      <c r="D99" s="40" t="s">
        <v>95</v>
      </c>
    </row>
    <row r="100" spans="1:4">
      <c r="A100" s="63" t="s">
        <v>23</v>
      </c>
      <c r="B100" s="38" t="s">
        <v>169</v>
      </c>
      <c r="C100" s="39" t="s">
        <v>133</v>
      </c>
      <c r="D100" s="40" t="s">
        <v>132</v>
      </c>
    </row>
    <row r="101" spans="1:4">
      <c r="A101" s="63" t="s">
        <v>25</v>
      </c>
      <c r="B101" s="38" t="s">
        <v>169</v>
      </c>
      <c r="C101" s="39" t="s">
        <v>170</v>
      </c>
      <c r="D101" s="40" t="s">
        <v>94</v>
      </c>
    </row>
    <row r="102" spans="1:4">
      <c r="A102" s="63" t="s">
        <v>85</v>
      </c>
      <c r="B102" s="38" t="s">
        <v>171</v>
      </c>
      <c r="C102" s="39" t="s">
        <v>114</v>
      </c>
      <c r="D102" s="40" t="s">
        <v>77</v>
      </c>
    </row>
    <row r="103" spans="1:4">
      <c r="A103" s="64" t="s">
        <v>3</v>
      </c>
      <c r="B103" s="41" t="s">
        <v>172</v>
      </c>
      <c r="C103" s="39"/>
      <c r="D103" s="40"/>
    </row>
    <row r="104" spans="1:4">
      <c r="A104" s="65" t="s">
        <v>24</v>
      </c>
      <c r="B104" s="42"/>
      <c r="C104" s="43"/>
      <c r="D104" s="44"/>
    </row>
    <row r="105" spans="1:4">
      <c r="A105" s="64" t="s">
        <v>71</v>
      </c>
      <c r="B105" s="42"/>
      <c r="C105" s="43"/>
      <c r="D105" s="44"/>
    </row>
    <row r="106" spans="1:4">
      <c r="A106" s="64" t="s">
        <v>67</v>
      </c>
      <c r="B106" s="42" t="s">
        <v>173</v>
      </c>
      <c r="C106" s="43"/>
      <c r="D106" s="44"/>
    </row>
    <row r="107" spans="1:4">
      <c r="A107" s="64" t="s">
        <v>21</v>
      </c>
      <c r="B107" s="42" t="s">
        <v>174</v>
      </c>
      <c r="C107" s="43"/>
      <c r="D107" s="44"/>
    </row>
    <row r="108" spans="1:4">
      <c r="A108" s="64" t="s">
        <v>70</v>
      </c>
      <c r="B108" s="42" t="s">
        <v>175</v>
      </c>
      <c r="C108" s="45"/>
      <c r="D108" s="46"/>
    </row>
    <row r="109" spans="1:4">
      <c r="A109" s="64" t="s">
        <v>62</v>
      </c>
      <c r="B109" s="42" t="s">
        <v>176</v>
      </c>
      <c r="C109" s="45"/>
      <c r="D109" s="46"/>
    </row>
    <row r="110" spans="1:4" ht="102">
      <c r="A110" s="99" t="s">
        <v>22</v>
      </c>
      <c r="B110" s="88" t="s">
        <v>177</v>
      </c>
      <c r="C110" s="45"/>
      <c r="D110" s="46"/>
    </row>
    <row r="112" spans="1:4">
      <c r="A112" s="34" t="s">
        <v>180</v>
      </c>
      <c r="B112" s="35">
        <v>40620</v>
      </c>
      <c r="C112" s="36" t="s">
        <v>64</v>
      </c>
      <c r="D112" s="37" t="s">
        <v>63</v>
      </c>
    </row>
    <row r="113" spans="1:4">
      <c r="A113" s="63" t="s">
        <v>181</v>
      </c>
      <c r="B113" s="38" t="s">
        <v>184</v>
      </c>
      <c r="C113" s="39" t="s">
        <v>185</v>
      </c>
      <c r="D113" s="100" t="s">
        <v>186</v>
      </c>
    </row>
    <row r="114" spans="1:4">
      <c r="A114" s="63" t="s">
        <v>182</v>
      </c>
      <c r="B114" s="38" t="s">
        <v>187</v>
      </c>
      <c r="C114" s="39" t="s">
        <v>188</v>
      </c>
      <c r="D114" s="100" t="s">
        <v>186</v>
      </c>
    </row>
    <row r="115" spans="1:4">
      <c r="A115" s="63" t="s">
        <v>183</v>
      </c>
      <c r="B115" s="38" t="s">
        <v>190</v>
      </c>
      <c r="C115" s="39" t="s">
        <v>189</v>
      </c>
      <c r="D115" s="100" t="s">
        <v>186</v>
      </c>
    </row>
    <row r="116" spans="1:4">
      <c r="A116" s="63" t="s">
        <v>85</v>
      </c>
      <c r="B116" s="38" t="s">
        <v>191</v>
      </c>
      <c r="C116" s="39" t="s">
        <v>114</v>
      </c>
      <c r="D116" s="40" t="s">
        <v>77</v>
      </c>
    </row>
    <row r="117" spans="1:4">
      <c r="A117" s="63" t="s">
        <v>155</v>
      </c>
      <c r="B117" s="38" t="s">
        <v>191</v>
      </c>
      <c r="C117" s="39" t="s">
        <v>106</v>
      </c>
      <c r="D117" s="40" t="s">
        <v>95</v>
      </c>
    </row>
    <row r="118" spans="1:4">
      <c r="A118" s="63" t="s">
        <v>179</v>
      </c>
      <c r="B118" s="38" t="s">
        <v>191</v>
      </c>
      <c r="C118" s="39" t="s">
        <v>192</v>
      </c>
      <c r="D118" s="40" t="s">
        <v>143</v>
      </c>
    </row>
    <row r="119" spans="1:4">
      <c r="A119" s="64" t="s">
        <v>3</v>
      </c>
      <c r="B119" s="38" t="s">
        <v>193</v>
      </c>
      <c r="C119" s="39"/>
      <c r="D119" s="40"/>
    </row>
    <row r="120" spans="1:4">
      <c r="A120" s="65" t="s">
        <v>24</v>
      </c>
      <c r="B120" s="42" t="s">
        <v>194</v>
      </c>
      <c r="C120" s="43"/>
      <c r="D120" s="44"/>
    </row>
    <row r="121" spans="1:4">
      <c r="A121" s="64" t="s">
        <v>71</v>
      </c>
      <c r="B121" s="42"/>
      <c r="C121" s="43"/>
      <c r="D121" s="44"/>
    </row>
    <row r="122" spans="1:4">
      <c r="A122" s="64" t="s">
        <v>67</v>
      </c>
      <c r="B122" s="42" t="s">
        <v>195</v>
      </c>
      <c r="C122" s="43"/>
      <c r="D122" s="44"/>
    </row>
    <row r="123" spans="1:4">
      <c r="A123" s="64" t="s">
        <v>21</v>
      </c>
      <c r="B123" s="42"/>
      <c r="C123" s="43"/>
      <c r="D123" s="44"/>
    </row>
    <row r="124" spans="1:4">
      <c r="A124" s="64" t="s">
        <v>70</v>
      </c>
      <c r="B124" s="42"/>
      <c r="C124" s="45"/>
      <c r="D124" s="46"/>
    </row>
    <row r="125" spans="1:4">
      <c r="A125" s="64" t="s">
        <v>62</v>
      </c>
      <c r="B125" s="42"/>
      <c r="C125" s="45"/>
      <c r="D125" s="46"/>
    </row>
    <row r="126" spans="1:4">
      <c r="A126" s="64" t="s">
        <v>22</v>
      </c>
      <c r="B126" s="88"/>
      <c r="C126" s="45"/>
      <c r="D126" s="46"/>
    </row>
    <row r="127" spans="1:4" ht="13.5" thickBot="1"/>
    <row r="128" spans="1:4" ht="17.25" thickTop="1" thickBot="1">
      <c r="B128" s="117" t="s">
        <v>197</v>
      </c>
    </row>
    <row r="129" ht="13.5" thickTop="1"/>
  </sheetData>
  <mergeCells count="2">
    <mergeCell ref="A1:D1"/>
    <mergeCell ref="A15:D1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C18" sqref="C18"/>
    </sheetView>
  </sheetViews>
  <sheetFormatPr baseColWidth="10" defaultRowHeight="12.75"/>
  <cols>
    <col min="2" max="3" width="11.42578125" style="5"/>
    <col min="4" max="4" width="18.7109375" style="5" bestFit="1" customWidth="1"/>
    <col min="5" max="5" width="18.7109375" style="33" customWidth="1"/>
    <col min="6" max="6" width="13.5703125" style="5" customWidth="1"/>
    <col min="7" max="7" width="16.5703125" style="5" bestFit="1" customWidth="1"/>
    <col min="8" max="8" width="14" style="2" customWidth="1"/>
  </cols>
  <sheetData>
    <row r="1" spans="1:8">
      <c r="A1" s="51"/>
      <c r="B1" s="52" t="s">
        <v>27</v>
      </c>
      <c r="C1" s="52" t="s">
        <v>35</v>
      </c>
      <c r="D1" s="52" t="s">
        <v>65</v>
      </c>
      <c r="E1" s="53" t="s">
        <v>87</v>
      </c>
      <c r="F1" s="52" t="s">
        <v>36</v>
      </c>
      <c r="G1" s="52" t="s">
        <v>66</v>
      </c>
      <c r="H1" s="52" t="s">
        <v>37</v>
      </c>
    </row>
    <row r="2" spans="1:8" s="31" customFormat="1">
      <c r="A2" s="70" t="s">
        <v>31</v>
      </c>
      <c r="B2" s="71">
        <f>Tore!C2</f>
        <v>35</v>
      </c>
      <c r="C2" s="72">
        <v>25</v>
      </c>
      <c r="D2" s="73">
        <f t="shared" ref="D2:D19" si="0">C2/B2*100</f>
        <v>71.428571428571431</v>
      </c>
      <c r="E2" s="74"/>
      <c r="F2" s="74">
        <f>B2-C2-E2</f>
        <v>10</v>
      </c>
      <c r="G2" s="73">
        <f t="shared" ref="G2:G19" si="1">F2/B2*100</f>
        <v>28.571428571428569</v>
      </c>
      <c r="H2" s="74">
        <f t="shared" ref="H2:H19" si="2">C2-F2</f>
        <v>15</v>
      </c>
    </row>
    <row r="3" spans="1:8" s="31" customFormat="1">
      <c r="A3" s="89" t="s">
        <v>167</v>
      </c>
      <c r="B3" s="66">
        <f>Tore!C3</f>
        <v>4</v>
      </c>
      <c r="C3" s="67">
        <v>3</v>
      </c>
      <c r="D3" s="68">
        <f t="shared" si="0"/>
        <v>75</v>
      </c>
      <c r="E3" s="69"/>
      <c r="F3" s="69">
        <f>B3-C3-E3</f>
        <v>1</v>
      </c>
      <c r="G3" s="68">
        <f t="shared" si="1"/>
        <v>25</v>
      </c>
      <c r="H3" s="69">
        <f t="shared" si="2"/>
        <v>2</v>
      </c>
    </row>
    <row r="4" spans="1:8" s="31" customFormat="1">
      <c r="A4" s="70" t="s">
        <v>75</v>
      </c>
      <c r="B4" s="71">
        <f>Tore!C4</f>
        <v>8</v>
      </c>
      <c r="C4" s="72">
        <v>2</v>
      </c>
      <c r="D4" s="73">
        <f t="shared" si="0"/>
        <v>25</v>
      </c>
      <c r="E4" s="74"/>
      <c r="F4" s="74">
        <f t="shared" ref="F4:F18" si="3">B4-C4-E4</f>
        <v>6</v>
      </c>
      <c r="G4" s="73">
        <f t="shared" si="1"/>
        <v>75</v>
      </c>
      <c r="H4" s="74">
        <f t="shared" si="2"/>
        <v>-4</v>
      </c>
    </row>
    <row r="5" spans="1:8" s="31" customFormat="1">
      <c r="A5" s="89" t="s">
        <v>78</v>
      </c>
      <c r="B5" s="66">
        <f>Tore!C5</f>
        <v>28</v>
      </c>
      <c r="C5" s="67">
        <v>16</v>
      </c>
      <c r="D5" s="68">
        <f t="shared" si="0"/>
        <v>57.142857142857139</v>
      </c>
      <c r="E5" s="69"/>
      <c r="F5" s="69">
        <f t="shared" si="3"/>
        <v>12</v>
      </c>
      <c r="G5" s="68">
        <f t="shared" si="1"/>
        <v>42.857142857142854</v>
      </c>
      <c r="H5" s="69">
        <f t="shared" si="2"/>
        <v>4</v>
      </c>
    </row>
    <row r="6" spans="1:8" s="31" customFormat="1">
      <c r="A6" s="70" t="s">
        <v>88</v>
      </c>
      <c r="B6" s="71">
        <f>Tore!C6</f>
        <v>7</v>
      </c>
      <c r="C6" s="72">
        <v>1</v>
      </c>
      <c r="D6" s="73">
        <f t="shared" si="0"/>
        <v>14.285714285714285</v>
      </c>
      <c r="E6" s="74"/>
      <c r="F6" s="74">
        <f t="shared" si="3"/>
        <v>6</v>
      </c>
      <c r="G6" s="73">
        <f t="shared" si="1"/>
        <v>85.714285714285708</v>
      </c>
      <c r="H6" s="74">
        <f t="shared" si="2"/>
        <v>-5</v>
      </c>
    </row>
    <row r="7" spans="1:8" s="31" customFormat="1">
      <c r="A7" s="89" t="s">
        <v>178</v>
      </c>
      <c r="B7" s="66">
        <f>Tore!C7</f>
        <v>9</v>
      </c>
      <c r="C7" s="67">
        <v>2</v>
      </c>
      <c r="D7" s="68">
        <f t="shared" si="0"/>
        <v>22.222222222222221</v>
      </c>
      <c r="E7" s="69"/>
      <c r="F7" s="69">
        <f t="shared" si="3"/>
        <v>7</v>
      </c>
      <c r="G7" s="68">
        <f t="shared" si="1"/>
        <v>77.777777777777786</v>
      </c>
      <c r="H7" s="69">
        <f t="shared" si="2"/>
        <v>-5</v>
      </c>
    </row>
    <row r="8" spans="1:8" s="31" customFormat="1">
      <c r="A8" s="70" t="s">
        <v>121</v>
      </c>
      <c r="B8" s="71">
        <f>Tore!C8</f>
        <v>7</v>
      </c>
      <c r="C8" s="72">
        <v>3</v>
      </c>
      <c r="D8" s="73">
        <f t="shared" si="0"/>
        <v>42.857142857142854</v>
      </c>
      <c r="E8" s="74"/>
      <c r="F8" s="74">
        <f t="shared" si="3"/>
        <v>4</v>
      </c>
      <c r="G8" s="73">
        <f t="shared" si="1"/>
        <v>57.142857142857139</v>
      </c>
      <c r="H8" s="74">
        <f t="shared" si="2"/>
        <v>-1</v>
      </c>
    </row>
    <row r="9" spans="1:8" s="31" customFormat="1">
      <c r="A9" s="89" t="s">
        <v>90</v>
      </c>
      <c r="B9" s="66">
        <f>Tore!C9</f>
        <v>28</v>
      </c>
      <c r="C9" s="67">
        <v>11</v>
      </c>
      <c r="D9" s="68">
        <f t="shared" si="0"/>
        <v>39.285714285714285</v>
      </c>
      <c r="E9" s="69"/>
      <c r="F9" s="69">
        <f t="shared" si="3"/>
        <v>17</v>
      </c>
      <c r="G9" s="68">
        <f t="shared" si="1"/>
        <v>60.714285714285708</v>
      </c>
      <c r="H9" s="69">
        <f t="shared" si="2"/>
        <v>-6</v>
      </c>
    </row>
    <row r="10" spans="1:8" s="31" customFormat="1">
      <c r="A10" s="70" t="s">
        <v>32</v>
      </c>
      <c r="B10" s="71">
        <f>Tore!C10</f>
        <v>35</v>
      </c>
      <c r="C10" s="72">
        <v>21</v>
      </c>
      <c r="D10" s="73">
        <f t="shared" si="0"/>
        <v>60</v>
      </c>
      <c r="E10" s="74"/>
      <c r="F10" s="74">
        <f t="shared" si="3"/>
        <v>14</v>
      </c>
      <c r="G10" s="73">
        <f t="shared" si="1"/>
        <v>40</v>
      </c>
      <c r="H10" s="74">
        <f t="shared" si="2"/>
        <v>7</v>
      </c>
    </row>
    <row r="11" spans="1:8" s="31" customFormat="1">
      <c r="A11" s="89" t="s">
        <v>137</v>
      </c>
      <c r="B11" s="66">
        <f>Tore!C11</f>
        <v>4</v>
      </c>
      <c r="C11" s="67">
        <v>0</v>
      </c>
      <c r="D11" s="68">
        <f t="shared" si="0"/>
        <v>0</v>
      </c>
      <c r="E11" s="69"/>
      <c r="F11" s="69">
        <f t="shared" si="3"/>
        <v>4</v>
      </c>
      <c r="G11" s="68">
        <f t="shared" si="1"/>
        <v>100</v>
      </c>
      <c r="H11" s="69">
        <f t="shared" si="2"/>
        <v>-4</v>
      </c>
    </row>
    <row r="12" spans="1:8" s="31" customFormat="1">
      <c r="A12" s="70" t="s">
        <v>107</v>
      </c>
      <c r="B12" s="71">
        <f>Tore!C12</f>
        <v>18</v>
      </c>
      <c r="C12" s="72">
        <v>8</v>
      </c>
      <c r="D12" s="73">
        <f t="shared" si="0"/>
        <v>44.444444444444443</v>
      </c>
      <c r="E12" s="74"/>
      <c r="F12" s="74">
        <f t="shared" si="3"/>
        <v>10</v>
      </c>
      <c r="G12" s="73">
        <f t="shared" si="1"/>
        <v>55.555555555555557</v>
      </c>
      <c r="H12" s="74">
        <f t="shared" si="2"/>
        <v>-2</v>
      </c>
    </row>
    <row r="13" spans="1:8" s="31" customFormat="1">
      <c r="A13" s="89" t="s">
        <v>196</v>
      </c>
      <c r="B13" s="66">
        <f>Tore!C13</f>
        <v>5</v>
      </c>
      <c r="C13" s="67">
        <v>2</v>
      </c>
      <c r="D13" s="68">
        <f t="shared" si="0"/>
        <v>40</v>
      </c>
      <c r="E13" s="69"/>
      <c r="F13" s="69">
        <f>B13-C13-E13</f>
        <v>3</v>
      </c>
      <c r="G13" s="68">
        <f>F13/B13*100</f>
        <v>60</v>
      </c>
      <c r="H13" s="69">
        <f>C13-F13</f>
        <v>-1</v>
      </c>
    </row>
    <row r="14" spans="1:8" s="31" customFormat="1">
      <c r="A14" s="70" t="s">
        <v>108</v>
      </c>
      <c r="B14" s="71">
        <f>Tore!C14</f>
        <v>27</v>
      </c>
      <c r="C14" s="72">
        <v>17</v>
      </c>
      <c r="D14" s="73">
        <f t="shared" si="0"/>
        <v>62.962962962962962</v>
      </c>
      <c r="E14" s="74"/>
      <c r="F14" s="74">
        <f t="shared" si="3"/>
        <v>10</v>
      </c>
      <c r="G14" s="73">
        <f t="shared" si="1"/>
        <v>37.037037037037038</v>
      </c>
      <c r="H14" s="74">
        <f t="shared" si="2"/>
        <v>7</v>
      </c>
    </row>
    <row r="15" spans="1:8" s="31" customFormat="1">
      <c r="A15" s="89" t="s">
        <v>89</v>
      </c>
      <c r="B15" s="66">
        <f>Tore!C15</f>
        <v>18</v>
      </c>
      <c r="C15" s="67">
        <v>4</v>
      </c>
      <c r="D15" s="68">
        <f t="shared" si="0"/>
        <v>22.222222222222221</v>
      </c>
      <c r="E15" s="69"/>
      <c r="F15" s="69">
        <f t="shared" si="3"/>
        <v>14</v>
      </c>
      <c r="G15" s="68">
        <f t="shared" si="1"/>
        <v>77.777777777777786</v>
      </c>
      <c r="H15" s="69">
        <f t="shared" si="2"/>
        <v>-10</v>
      </c>
    </row>
    <row r="16" spans="1:8" s="31" customFormat="1">
      <c r="A16" s="70" t="s">
        <v>86</v>
      </c>
      <c r="B16" s="71">
        <f>Tore!C16</f>
        <v>29</v>
      </c>
      <c r="C16" s="72">
        <v>13</v>
      </c>
      <c r="D16" s="73">
        <f t="shared" si="0"/>
        <v>44.827586206896555</v>
      </c>
      <c r="E16" s="74"/>
      <c r="F16" s="74">
        <f t="shared" si="3"/>
        <v>16</v>
      </c>
      <c r="G16" s="73">
        <f t="shared" si="1"/>
        <v>55.172413793103445</v>
      </c>
      <c r="H16" s="74">
        <f t="shared" si="2"/>
        <v>-3</v>
      </c>
    </row>
    <row r="17" spans="1:8" s="31" customFormat="1" ht="13.5" thickBot="1">
      <c r="A17" s="101" t="s">
        <v>83</v>
      </c>
      <c r="B17" s="102">
        <f>Tore!C17</f>
        <v>20</v>
      </c>
      <c r="C17" s="111">
        <v>7</v>
      </c>
      <c r="D17" s="104">
        <f t="shared" si="0"/>
        <v>35</v>
      </c>
      <c r="E17" s="112"/>
      <c r="F17" s="112">
        <f t="shared" si="3"/>
        <v>13</v>
      </c>
      <c r="G17" s="104">
        <f t="shared" si="1"/>
        <v>65</v>
      </c>
      <c r="H17" s="112">
        <f t="shared" si="2"/>
        <v>-6</v>
      </c>
    </row>
    <row r="18" spans="1:8" s="131" customFormat="1">
      <c r="A18" s="132" t="s">
        <v>33</v>
      </c>
      <c r="B18" s="133">
        <f>Tore!C18</f>
        <v>0</v>
      </c>
      <c r="C18" s="134">
        <v>0</v>
      </c>
      <c r="D18" s="135" t="e">
        <f t="shared" si="0"/>
        <v>#DIV/0!</v>
      </c>
      <c r="E18" s="136"/>
      <c r="F18" s="136">
        <f t="shared" si="3"/>
        <v>0</v>
      </c>
      <c r="G18" s="135" t="e">
        <f t="shared" si="1"/>
        <v>#DIV/0!</v>
      </c>
      <c r="H18" s="136">
        <f t="shared" si="2"/>
        <v>0</v>
      </c>
    </row>
    <row r="19" spans="1:8" s="31" customFormat="1">
      <c r="A19" s="89" t="s">
        <v>79</v>
      </c>
      <c r="B19" s="66">
        <v>41</v>
      </c>
      <c r="C19" s="67">
        <v>22</v>
      </c>
      <c r="D19" s="68">
        <f t="shared" si="0"/>
        <v>53.658536585365859</v>
      </c>
      <c r="E19" s="69"/>
      <c r="F19" s="69">
        <f>B19-C19</f>
        <v>19</v>
      </c>
      <c r="G19" s="68">
        <f t="shared" si="1"/>
        <v>46.341463414634148</v>
      </c>
      <c r="H19" s="69">
        <f t="shared" si="2"/>
        <v>3</v>
      </c>
    </row>
    <row r="20" spans="1:8">
      <c r="A20" s="56" t="s">
        <v>34</v>
      </c>
      <c r="B20" s="57">
        <f>SUM(B2:B18)</f>
        <v>282</v>
      </c>
      <c r="C20" s="59">
        <f>SUM(C2:C18)</f>
        <v>135</v>
      </c>
      <c r="D20" s="58">
        <f>SUM(D2:D17)/COUNT(D2:D17)</f>
        <v>41.042464878671765</v>
      </c>
      <c r="E20" s="59"/>
      <c r="F20" s="59">
        <f>SUM(F2:F18)</f>
        <v>147</v>
      </c>
      <c r="G20" s="58">
        <f>SUM(G2:G17)/COUNT(G2:G17)</f>
        <v>58.957535121328235</v>
      </c>
      <c r="H20" s="58">
        <f>SUM(H2:H18)/COUNT(H2:H18)</f>
        <v>-0.70588235294117652</v>
      </c>
    </row>
    <row r="21" spans="1:8">
      <c r="B21"/>
      <c r="C21"/>
      <c r="D21"/>
      <c r="E21" s="32"/>
      <c r="F21"/>
      <c r="G21"/>
      <c r="H21"/>
    </row>
    <row r="22" spans="1:8">
      <c r="B22"/>
      <c r="C22"/>
      <c r="D22"/>
      <c r="E22" s="32"/>
      <c r="F22"/>
      <c r="G22"/>
      <c r="H22"/>
    </row>
    <row r="23" spans="1:8">
      <c r="B23"/>
      <c r="C23"/>
      <c r="D23"/>
      <c r="E23" s="32"/>
      <c r="F23"/>
      <c r="G23"/>
      <c r="H23"/>
    </row>
    <row r="24" spans="1:8">
      <c r="B24"/>
      <c r="C24"/>
      <c r="D24"/>
      <c r="E24" s="32"/>
      <c r="F24"/>
      <c r="G24"/>
      <c r="H24"/>
    </row>
    <row r="25" spans="1:8">
      <c r="B25"/>
      <c r="C25"/>
      <c r="D25"/>
      <c r="E25" s="32"/>
      <c r="F25"/>
      <c r="G25"/>
      <c r="H25"/>
    </row>
    <row r="26" spans="1:8">
      <c r="B26"/>
      <c r="C26"/>
      <c r="D26"/>
      <c r="E26" s="32"/>
      <c r="F26"/>
      <c r="G26"/>
      <c r="H26"/>
    </row>
    <row r="27" spans="1:8">
      <c r="A27" s="7"/>
      <c r="B27" s="3"/>
    </row>
    <row r="28" spans="1:8">
      <c r="A28" s="7"/>
      <c r="B28" s="3"/>
    </row>
    <row r="29" spans="1:8">
      <c r="A29" s="7"/>
      <c r="B29" s="3"/>
    </row>
    <row r="30" spans="1:8">
      <c r="A30" s="7"/>
      <c r="B30" s="3"/>
    </row>
    <row r="31" spans="1:8">
      <c r="A31" s="7"/>
      <c r="B31" s="3"/>
    </row>
    <row r="32" spans="1:8">
      <c r="A32" s="7"/>
      <c r="B32" s="3"/>
    </row>
  </sheetData>
  <phoneticPr fontId="0" type="noConversion"/>
  <printOptions gridLines="1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3"/>
  <sheetViews>
    <sheetView workbookViewId="0">
      <selection activeCell="O10" sqref="O10"/>
    </sheetView>
  </sheetViews>
  <sheetFormatPr baseColWidth="10" defaultRowHeight="12.75"/>
  <cols>
    <col min="1" max="1" width="10.28515625" style="20" bestFit="1" customWidth="1"/>
    <col min="2" max="2" width="5.140625" style="21" bestFit="1" customWidth="1"/>
    <col min="3" max="3" width="4.7109375" style="21" customWidth="1"/>
    <col min="4" max="4" width="7" style="21" bestFit="1" customWidth="1"/>
    <col min="5" max="5" width="3.42578125" style="21" bestFit="1" customWidth="1"/>
    <col min="6" max="6" width="1.85546875" style="21" customWidth="1"/>
    <col min="7" max="7" width="3.28515625" style="21" bestFit="1" customWidth="1"/>
    <col min="8" max="8" width="1.5703125" style="21" customWidth="1"/>
    <col min="9" max="12" width="3.28515625" style="21" bestFit="1" customWidth="1"/>
    <col min="13" max="17" width="3.7109375" style="21" customWidth="1"/>
    <col min="18" max="18" width="3.7109375" style="130" customWidth="1"/>
    <col min="19" max="49" width="3.7109375" style="21" customWidth="1"/>
    <col min="50" max="16384" width="11.42578125" style="20"/>
  </cols>
  <sheetData>
    <row r="1" spans="1:49" s="60" customFormat="1" ht="73.5">
      <c r="A1" s="51"/>
      <c r="B1" s="76" t="s">
        <v>26</v>
      </c>
      <c r="C1" s="76" t="s">
        <v>27</v>
      </c>
      <c r="D1" s="76" t="s">
        <v>28</v>
      </c>
      <c r="E1" s="76" t="s">
        <v>29</v>
      </c>
      <c r="F1" s="76"/>
      <c r="G1" s="76" t="s">
        <v>30</v>
      </c>
      <c r="H1" s="76"/>
      <c r="I1" s="76">
        <v>1</v>
      </c>
      <c r="J1" s="76">
        <v>2</v>
      </c>
      <c r="K1" s="76">
        <v>3</v>
      </c>
      <c r="L1" s="76">
        <v>4</v>
      </c>
      <c r="M1" s="76">
        <v>5</v>
      </c>
      <c r="N1" s="76">
        <v>6</v>
      </c>
      <c r="O1" s="76">
        <v>7</v>
      </c>
      <c r="P1" s="76">
        <v>8</v>
      </c>
      <c r="Q1" s="118">
        <v>9</v>
      </c>
      <c r="R1" s="124">
        <v>10</v>
      </c>
      <c r="S1" s="76">
        <v>11</v>
      </c>
      <c r="T1" s="76">
        <v>12</v>
      </c>
      <c r="U1" s="76">
        <v>13</v>
      </c>
      <c r="V1" s="76">
        <v>14</v>
      </c>
      <c r="W1" s="76">
        <v>15</v>
      </c>
      <c r="X1" s="76">
        <v>16</v>
      </c>
      <c r="Y1" s="76">
        <v>17</v>
      </c>
      <c r="Z1" s="76">
        <v>18</v>
      </c>
      <c r="AA1" s="76">
        <v>19</v>
      </c>
      <c r="AB1" s="76">
        <v>20</v>
      </c>
      <c r="AC1" s="76">
        <v>21</v>
      </c>
      <c r="AD1" s="76">
        <v>22</v>
      </c>
      <c r="AE1" s="76">
        <v>23</v>
      </c>
      <c r="AF1" s="76">
        <v>24</v>
      </c>
      <c r="AG1" s="76">
        <v>25</v>
      </c>
      <c r="AH1" s="76">
        <v>26</v>
      </c>
      <c r="AI1" s="76">
        <v>27</v>
      </c>
      <c r="AJ1" s="76">
        <v>28</v>
      </c>
      <c r="AK1" s="76">
        <v>29</v>
      </c>
      <c r="AL1" s="76">
        <v>30</v>
      </c>
      <c r="AM1" s="76">
        <v>30</v>
      </c>
      <c r="AN1" s="76">
        <v>31</v>
      </c>
      <c r="AO1" s="76">
        <v>32</v>
      </c>
      <c r="AP1" s="76">
        <v>33</v>
      </c>
      <c r="AQ1" s="76">
        <v>34</v>
      </c>
      <c r="AR1" s="76">
        <v>35</v>
      </c>
      <c r="AS1" s="76">
        <v>36</v>
      </c>
      <c r="AT1" s="76">
        <v>37</v>
      </c>
      <c r="AU1" s="76">
        <v>38</v>
      </c>
      <c r="AV1" s="76">
        <v>39</v>
      </c>
      <c r="AW1" s="76">
        <v>40</v>
      </c>
    </row>
    <row r="2" spans="1:49" s="61" customFormat="1">
      <c r="A2" s="70" t="s">
        <v>31</v>
      </c>
      <c r="B2" s="71">
        <f t="shared" ref="B2:B18" si="0">SUM(I2:AW2)</f>
        <v>72</v>
      </c>
      <c r="C2" s="77">
        <v>35</v>
      </c>
      <c r="D2" s="73">
        <f>B2/C2</f>
        <v>2.0571428571428569</v>
      </c>
      <c r="E2" s="77">
        <f>COUNT(I2:AW2)</f>
        <v>9</v>
      </c>
      <c r="F2" s="79"/>
      <c r="G2" s="77">
        <v>1</v>
      </c>
      <c r="H2" s="79"/>
      <c r="I2" s="77">
        <v>2</v>
      </c>
      <c r="J2" s="77">
        <v>10</v>
      </c>
      <c r="K2" s="77">
        <v>10</v>
      </c>
      <c r="L2" s="77">
        <v>4</v>
      </c>
      <c r="M2" s="77">
        <v>10</v>
      </c>
      <c r="N2" s="77">
        <v>4</v>
      </c>
      <c r="O2" s="77">
        <v>12</v>
      </c>
      <c r="P2" s="77">
        <v>13</v>
      </c>
      <c r="Q2" s="119">
        <v>7</v>
      </c>
      <c r="R2" s="125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</row>
    <row r="3" spans="1:49" s="93" customFormat="1">
      <c r="A3" s="89" t="s">
        <v>167</v>
      </c>
      <c r="B3" s="66">
        <f t="shared" si="0"/>
        <v>5</v>
      </c>
      <c r="C3" s="78">
        <v>4</v>
      </c>
      <c r="D3" s="68">
        <f>B3/C3</f>
        <v>1.25</v>
      </c>
      <c r="E3" s="78">
        <f>COUNT(I3:AW3)</f>
        <v>1</v>
      </c>
      <c r="F3" s="90"/>
      <c r="G3" s="78">
        <v>0</v>
      </c>
      <c r="H3" s="90"/>
      <c r="I3" s="78"/>
      <c r="J3" s="78"/>
      <c r="K3" s="78"/>
      <c r="L3" s="78"/>
      <c r="M3" s="78"/>
      <c r="N3" s="78"/>
      <c r="O3" s="78">
        <v>5</v>
      </c>
      <c r="P3" s="78"/>
      <c r="Q3" s="120"/>
      <c r="R3" s="126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</row>
    <row r="4" spans="1:49" s="61" customFormat="1">
      <c r="A4" s="70" t="s">
        <v>75</v>
      </c>
      <c r="B4" s="71">
        <f t="shared" si="0"/>
        <v>15</v>
      </c>
      <c r="C4" s="77">
        <v>8</v>
      </c>
      <c r="D4" s="73">
        <f t="shared" ref="D4:D17" si="1">B4/C4</f>
        <v>1.875</v>
      </c>
      <c r="E4" s="77">
        <f t="shared" ref="E4:E17" si="2">COUNT(I4:AW4)</f>
        <v>2</v>
      </c>
      <c r="F4" s="79"/>
      <c r="G4" s="77">
        <v>0</v>
      </c>
      <c r="H4" s="79"/>
      <c r="I4" s="77">
        <v>10</v>
      </c>
      <c r="J4" s="77"/>
      <c r="K4" s="77"/>
      <c r="L4" s="77"/>
      <c r="M4" s="77"/>
      <c r="N4" s="77"/>
      <c r="O4" s="77"/>
      <c r="P4" s="77">
        <v>5</v>
      </c>
      <c r="Q4" s="119"/>
      <c r="R4" s="125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</row>
    <row r="5" spans="1:49" s="93" customFormat="1">
      <c r="A5" s="89" t="s">
        <v>78</v>
      </c>
      <c r="B5" s="66">
        <f t="shared" si="0"/>
        <v>63</v>
      </c>
      <c r="C5" s="78">
        <v>28</v>
      </c>
      <c r="D5" s="68">
        <f t="shared" si="1"/>
        <v>2.25</v>
      </c>
      <c r="E5" s="78">
        <f t="shared" si="2"/>
        <v>7</v>
      </c>
      <c r="F5" s="90"/>
      <c r="G5" s="78">
        <v>2</v>
      </c>
      <c r="H5" s="90"/>
      <c r="I5" s="78">
        <v>8</v>
      </c>
      <c r="J5" s="78"/>
      <c r="K5" s="78"/>
      <c r="L5" s="78">
        <v>14</v>
      </c>
      <c r="M5" s="78">
        <v>4</v>
      </c>
      <c r="N5" s="78">
        <v>12</v>
      </c>
      <c r="O5" s="78">
        <v>7</v>
      </c>
      <c r="P5" s="78">
        <v>6</v>
      </c>
      <c r="Q5" s="120">
        <v>12</v>
      </c>
      <c r="R5" s="126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</row>
    <row r="6" spans="1:49" s="61" customFormat="1">
      <c r="A6" s="70" t="s">
        <v>88</v>
      </c>
      <c r="B6" s="71">
        <f t="shared" si="0"/>
        <v>9</v>
      </c>
      <c r="C6" s="77">
        <v>7</v>
      </c>
      <c r="D6" s="73">
        <f t="shared" si="1"/>
        <v>1.2857142857142858</v>
      </c>
      <c r="E6" s="77">
        <f t="shared" si="2"/>
        <v>2</v>
      </c>
      <c r="F6" s="79"/>
      <c r="G6" s="77">
        <v>0</v>
      </c>
      <c r="H6" s="79"/>
      <c r="I6" s="77">
        <v>6</v>
      </c>
      <c r="J6" s="77">
        <v>3</v>
      </c>
      <c r="K6" s="77"/>
      <c r="L6" s="77"/>
      <c r="M6" s="77"/>
      <c r="N6" s="77"/>
      <c r="O6" s="77"/>
      <c r="P6" s="77"/>
      <c r="Q6" s="119"/>
      <c r="R6" s="125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</row>
    <row r="7" spans="1:49" s="93" customFormat="1">
      <c r="A7" s="89" t="s">
        <v>178</v>
      </c>
      <c r="B7" s="66">
        <f t="shared" si="0"/>
        <v>25</v>
      </c>
      <c r="C7" s="78">
        <v>9</v>
      </c>
      <c r="D7" s="68">
        <f t="shared" si="1"/>
        <v>2.7777777777777777</v>
      </c>
      <c r="E7" s="78">
        <f t="shared" si="2"/>
        <v>2</v>
      </c>
      <c r="F7" s="90"/>
      <c r="G7" s="78">
        <v>0</v>
      </c>
      <c r="H7" s="90"/>
      <c r="I7" s="78"/>
      <c r="J7" s="78"/>
      <c r="K7" s="78"/>
      <c r="L7" s="78"/>
      <c r="M7" s="78"/>
      <c r="N7" s="78"/>
      <c r="O7" s="78"/>
      <c r="P7" s="78">
        <v>10</v>
      </c>
      <c r="Q7" s="120">
        <v>15</v>
      </c>
      <c r="R7" s="126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</row>
    <row r="8" spans="1:49" s="61" customFormat="1">
      <c r="A8" s="70" t="s">
        <v>121</v>
      </c>
      <c r="B8" s="71">
        <f t="shared" si="0"/>
        <v>6</v>
      </c>
      <c r="C8" s="77">
        <v>7</v>
      </c>
      <c r="D8" s="73">
        <f t="shared" si="1"/>
        <v>0.8571428571428571</v>
      </c>
      <c r="E8" s="77">
        <f t="shared" si="2"/>
        <v>2</v>
      </c>
      <c r="F8" s="79"/>
      <c r="G8" s="77">
        <v>0</v>
      </c>
      <c r="H8" s="79"/>
      <c r="I8" s="77"/>
      <c r="J8" s="77"/>
      <c r="K8" s="77">
        <v>1</v>
      </c>
      <c r="L8" s="77">
        <v>5</v>
      </c>
      <c r="M8" s="77"/>
      <c r="N8" s="77"/>
      <c r="O8" s="77"/>
      <c r="P8" s="77"/>
      <c r="Q8" s="119"/>
      <c r="R8" s="125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</row>
    <row r="9" spans="1:49" s="93" customFormat="1">
      <c r="A9" s="89" t="s">
        <v>90</v>
      </c>
      <c r="B9" s="66">
        <f t="shared" si="0"/>
        <v>75</v>
      </c>
      <c r="C9" s="78">
        <v>28</v>
      </c>
      <c r="D9" s="68">
        <f t="shared" si="1"/>
        <v>2.6785714285714284</v>
      </c>
      <c r="E9" s="78">
        <f t="shared" si="2"/>
        <v>7</v>
      </c>
      <c r="F9" s="90"/>
      <c r="G9" s="78">
        <v>0</v>
      </c>
      <c r="H9" s="90"/>
      <c r="I9" s="78">
        <v>14</v>
      </c>
      <c r="J9" s="78"/>
      <c r="K9" s="78">
        <v>10</v>
      </c>
      <c r="L9" s="78">
        <v>9</v>
      </c>
      <c r="M9" s="78">
        <v>11</v>
      </c>
      <c r="N9" s="78">
        <v>14</v>
      </c>
      <c r="O9" s="78">
        <v>10</v>
      </c>
      <c r="P9" s="78"/>
      <c r="Q9" s="120">
        <v>7</v>
      </c>
      <c r="R9" s="126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</row>
    <row r="10" spans="1:49" s="61" customFormat="1">
      <c r="A10" s="70" t="s">
        <v>32</v>
      </c>
      <c r="B10" s="71">
        <f t="shared" si="0"/>
        <v>90</v>
      </c>
      <c r="C10" s="77">
        <v>35</v>
      </c>
      <c r="D10" s="73">
        <f t="shared" si="1"/>
        <v>2.5714285714285716</v>
      </c>
      <c r="E10" s="77">
        <f t="shared" si="2"/>
        <v>9</v>
      </c>
      <c r="F10" s="79"/>
      <c r="G10" s="77">
        <v>2</v>
      </c>
      <c r="H10" s="79"/>
      <c r="I10" s="77">
        <v>10</v>
      </c>
      <c r="J10" s="77">
        <v>4</v>
      </c>
      <c r="K10" s="77">
        <v>3</v>
      </c>
      <c r="L10" s="77">
        <v>15</v>
      </c>
      <c r="M10" s="77">
        <v>13</v>
      </c>
      <c r="N10" s="77">
        <v>9</v>
      </c>
      <c r="O10" s="77">
        <v>17</v>
      </c>
      <c r="P10" s="77">
        <v>11</v>
      </c>
      <c r="Q10" s="119">
        <v>8</v>
      </c>
      <c r="R10" s="125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</row>
    <row r="11" spans="1:49" s="93" customFormat="1">
      <c r="A11" s="89" t="s">
        <v>137</v>
      </c>
      <c r="B11" s="66">
        <f t="shared" si="0"/>
        <v>2</v>
      </c>
      <c r="C11" s="78">
        <v>4</v>
      </c>
      <c r="D11" s="68">
        <f t="shared" si="1"/>
        <v>0.5</v>
      </c>
      <c r="E11" s="78">
        <f t="shared" si="2"/>
        <v>1</v>
      </c>
      <c r="F11" s="90"/>
      <c r="G11" s="78">
        <v>2</v>
      </c>
      <c r="H11" s="90"/>
      <c r="I11" s="78"/>
      <c r="J11" s="78"/>
      <c r="K11" s="78"/>
      <c r="L11" s="78">
        <v>2</v>
      </c>
      <c r="M11" s="78"/>
      <c r="N11" s="78"/>
      <c r="O11" s="78"/>
      <c r="P11" s="78"/>
      <c r="Q11" s="120"/>
      <c r="R11" s="126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</row>
    <row r="12" spans="1:49" s="61" customFormat="1">
      <c r="A12" s="70" t="s">
        <v>107</v>
      </c>
      <c r="B12" s="71">
        <f t="shared" si="0"/>
        <v>25</v>
      </c>
      <c r="C12" s="77">
        <v>18</v>
      </c>
      <c r="D12" s="73">
        <f t="shared" si="1"/>
        <v>1.3888888888888888</v>
      </c>
      <c r="E12" s="77">
        <f t="shared" si="2"/>
        <v>6</v>
      </c>
      <c r="F12" s="79"/>
      <c r="G12" s="77">
        <v>0</v>
      </c>
      <c r="H12" s="79"/>
      <c r="I12" s="77"/>
      <c r="J12" s="77">
        <v>8</v>
      </c>
      <c r="K12" s="77">
        <v>1</v>
      </c>
      <c r="L12" s="77"/>
      <c r="M12" s="77">
        <v>5</v>
      </c>
      <c r="N12" s="77">
        <v>1</v>
      </c>
      <c r="O12" s="77"/>
      <c r="P12" s="77">
        <v>6</v>
      </c>
      <c r="Q12" s="119">
        <v>4</v>
      </c>
      <c r="R12" s="125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</row>
    <row r="13" spans="1:49" s="93" customFormat="1">
      <c r="A13" s="89" t="s">
        <v>196</v>
      </c>
      <c r="B13" s="66">
        <f t="shared" si="0"/>
        <v>3</v>
      </c>
      <c r="C13" s="78">
        <v>5</v>
      </c>
      <c r="D13" s="68">
        <f t="shared" si="1"/>
        <v>0.6</v>
      </c>
      <c r="E13" s="78">
        <f t="shared" si="2"/>
        <v>1</v>
      </c>
      <c r="F13" s="90"/>
      <c r="G13" s="78">
        <v>0</v>
      </c>
      <c r="H13" s="90"/>
      <c r="I13" s="78"/>
      <c r="J13" s="78"/>
      <c r="K13" s="78"/>
      <c r="L13" s="78"/>
      <c r="M13" s="78"/>
      <c r="N13" s="78"/>
      <c r="O13" s="78"/>
      <c r="P13" s="78"/>
      <c r="Q13" s="120">
        <v>3</v>
      </c>
      <c r="R13" s="126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</row>
    <row r="14" spans="1:49" s="61" customFormat="1">
      <c r="A14" s="70" t="s">
        <v>108</v>
      </c>
      <c r="B14" s="71">
        <f t="shared" si="0"/>
        <v>62</v>
      </c>
      <c r="C14" s="77">
        <v>27</v>
      </c>
      <c r="D14" s="73">
        <f t="shared" si="1"/>
        <v>2.2962962962962963</v>
      </c>
      <c r="E14" s="77">
        <f t="shared" si="2"/>
        <v>7</v>
      </c>
      <c r="F14" s="79"/>
      <c r="G14" s="77">
        <v>2</v>
      </c>
      <c r="H14" s="79"/>
      <c r="I14" s="77"/>
      <c r="J14" s="77">
        <v>10</v>
      </c>
      <c r="K14" s="77">
        <v>8</v>
      </c>
      <c r="L14" s="77"/>
      <c r="M14" s="77">
        <v>7</v>
      </c>
      <c r="N14" s="77">
        <v>8</v>
      </c>
      <c r="O14" s="77">
        <v>13</v>
      </c>
      <c r="P14" s="77">
        <v>10</v>
      </c>
      <c r="Q14" s="119">
        <v>6</v>
      </c>
      <c r="R14" s="125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</row>
    <row r="15" spans="1:49" s="93" customFormat="1">
      <c r="A15" s="89" t="s">
        <v>89</v>
      </c>
      <c r="B15" s="66">
        <f t="shared" si="0"/>
        <v>25</v>
      </c>
      <c r="C15" s="78">
        <v>18</v>
      </c>
      <c r="D15" s="68">
        <f t="shared" si="1"/>
        <v>1.3888888888888888</v>
      </c>
      <c r="E15" s="78">
        <f t="shared" si="2"/>
        <v>5</v>
      </c>
      <c r="F15" s="90"/>
      <c r="G15" s="78">
        <v>1</v>
      </c>
      <c r="H15" s="90"/>
      <c r="I15" s="78">
        <v>1</v>
      </c>
      <c r="J15" s="78">
        <v>6</v>
      </c>
      <c r="K15" s="78">
        <v>4</v>
      </c>
      <c r="L15" s="78"/>
      <c r="M15" s="78"/>
      <c r="N15" s="78"/>
      <c r="O15" s="78">
        <v>10</v>
      </c>
      <c r="P15" s="78"/>
      <c r="Q15" s="120">
        <v>4</v>
      </c>
      <c r="R15" s="126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</row>
    <row r="16" spans="1:49" s="61" customFormat="1">
      <c r="A16" s="70" t="s">
        <v>86</v>
      </c>
      <c r="B16" s="71">
        <f t="shared" si="0"/>
        <v>21</v>
      </c>
      <c r="C16" s="77">
        <v>29</v>
      </c>
      <c r="D16" s="73">
        <f t="shared" si="1"/>
        <v>0.72413793103448276</v>
      </c>
      <c r="E16" s="77">
        <f t="shared" si="2"/>
        <v>8</v>
      </c>
      <c r="F16" s="79"/>
      <c r="G16" s="77">
        <v>1</v>
      </c>
      <c r="H16" s="79"/>
      <c r="I16" s="77">
        <v>4</v>
      </c>
      <c r="J16" s="77">
        <v>4</v>
      </c>
      <c r="K16" s="77">
        <v>0</v>
      </c>
      <c r="L16" s="77">
        <v>4</v>
      </c>
      <c r="M16" s="77">
        <v>5</v>
      </c>
      <c r="N16" s="77">
        <v>1</v>
      </c>
      <c r="O16" s="77"/>
      <c r="P16" s="77">
        <v>2</v>
      </c>
      <c r="Q16" s="119">
        <v>1</v>
      </c>
      <c r="R16" s="125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</row>
    <row r="17" spans="1:49" s="93" customFormat="1" ht="13.5" thickBot="1">
      <c r="A17" s="101" t="s">
        <v>83</v>
      </c>
      <c r="B17" s="102">
        <f t="shared" si="0"/>
        <v>42</v>
      </c>
      <c r="C17" s="103">
        <v>20</v>
      </c>
      <c r="D17" s="104">
        <f t="shared" si="1"/>
        <v>2.1</v>
      </c>
      <c r="E17" s="103">
        <f t="shared" si="2"/>
        <v>5</v>
      </c>
      <c r="F17" s="105"/>
      <c r="G17" s="103">
        <v>1</v>
      </c>
      <c r="H17" s="105"/>
      <c r="I17" s="103">
        <v>4</v>
      </c>
      <c r="J17" s="103"/>
      <c r="K17" s="103">
        <v>9</v>
      </c>
      <c r="L17" s="103">
        <v>7</v>
      </c>
      <c r="M17" s="103"/>
      <c r="N17" s="103">
        <v>10</v>
      </c>
      <c r="O17" s="103">
        <v>12</v>
      </c>
      <c r="P17" s="103"/>
      <c r="Q17" s="121"/>
      <c r="R17" s="127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</row>
    <row r="18" spans="1:49" s="110" customFormat="1" ht="13.5" thickTop="1">
      <c r="A18" s="97" t="s">
        <v>33</v>
      </c>
      <c r="B18" s="106">
        <f t="shared" si="0"/>
        <v>0</v>
      </c>
      <c r="C18" s="107">
        <v>0</v>
      </c>
      <c r="D18" s="108">
        <v>0</v>
      </c>
      <c r="E18" s="107">
        <f>COUNT(I18:AO18)</f>
        <v>0</v>
      </c>
      <c r="F18" s="109"/>
      <c r="G18" s="107"/>
      <c r="H18" s="109"/>
      <c r="I18" s="107"/>
      <c r="J18" s="107"/>
      <c r="K18" s="107"/>
      <c r="L18" s="107"/>
      <c r="M18" s="107"/>
      <c r="N18" s="107"/>
      <c r="O18" s="107"/>
      <c r="P18" s="107"/>
      <c r="Q18" s="122"/>
      <c r="R18" s="128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</row>
    <row r="19" spans="1:49" s="62" customFormat="1">
      <c r="A19" s="56" t="s">
        <v>34</v>
      </c>
      <c r="B19" s="54">
        <f>SUM(B2:B18)</f>
        <v>540</v>
      </c>
      <c r="C19" s="54">
        <f>SUM(C2:C18)</f>
        <v>282</v>
      </c>
      <c r="D19" s="55">
        <f>(B19+G19)/C19</f>
        <v>1.9574468085106382</v>
      </c>
      <c r="E19" s="54">
        <f>SUM(E2:E18)</f>
        <v>74</v>
      </c>
      <c r="F19" s="54"/>
      <c r="G19" s="54">
        <f>SUM(G2:G18)</f>
        <v>12</v>
      </c>
      <c r="H19" s="54"/>
      <c r="I19" s="54">
        <f t="shared" ref="I19:AW19" si="3">SUM(I2:I18)</f>
        <v>59</v>
      </c>
      <c r="J19" s="54">
        <f t="shared" si="3"/>
        <v>45</v>
      </c>
      <c r="K19" s="54">
        <f t="shared" si="3"/>
        <v>46</v>
      </c>
      <c r="L19" s="54">
        <f t="shared" si="3"/>
        <v>60</v>
      </c>
      <c r="M19" s="54">
        <f t="shared" si="3"/>
        <v>55</v>
      </c>
      <c r="N19" s="54">
        <f t="shared" si="3"/>
        <v>59</v>
      </c>
      <c r="O19" s="54">
        <f t="shared" si="3"/>
        <v>86</v>
      </c>
      <c r="P19" s="54">
        <f t="shared" si="3"/>
        <v>63</v>
      </c>
      <c r="Q19" s="123">
        <f t="shared" si="3"/>
        <v>67</v>
      </c>
      <c r="R19" s="129">
        <f t="shared" si="3"/>
        <v>0</v>
      </c>
      <c r="S19" s="54">
        <f t="shared" si="3"/>
        <v>0</v>
      </c>
      <c r="T19" s="54">
        <f t="shared" si="3"/>
        <v>0</v>
      </c>
      <c r="U19" s="54">
        <f t="shared" si="3"/>
        <v>0</v>
      </c>
      <c r="V19" s="54">
        <f t="shared" si="3"/>
        <v>0</v>
      </c>
      <c r="W19" s="54">
        <f t="shared" si="3"/>
        <v>0</v>
      </c>
      <c r="X19" s="54">
        <f t="shared" si="3"/>
        <v>0</v>
      </c>
      <c r="Y19" s="54">
        <f t="shared" si="3"/>
        <v>0</v>
      </c>
      <c r="Z19" s="54">
        <f t="shared" si="3"/>
        <v>0</v>
      </c>
      <c r="AA19" s="54">
        <f t="shared" si="3"/>
        <v>0</v>
      </c>
      <c r="AB19" s="54">
        <f t="shared" si="3"/>
        <v>0</v>
      </c>
      <c r="AC19" s="54">
        <f t="shared" si="3"/>
        <v>0</v>
      </c>
      <c r="AD19" s="54">
        <f t="shared" si="3"/>
        <v>0</v>
      </c>
      <c r="AE19" s="54">
        <f t="shared" si="3"/>
        <v>0</v>
      </c>
      <c r="AF19" s="54">
        <f t="shared" si="3"/>
        <v>0</v>
      </c>
      <c r="AG19" s="54">
        <f t="shared" si="3"/>
        <v>0</v>
      </c>
      <c r="AH19" s="54">
        <f t="shared" si="3"/>
        <v>0</v>
      </c>
      <c r="AI19" s="54">
        <f t="shared" si="3"/>
        <v>0</v>
      </c>
      <c r="AJ19" s="54">
        <f t="shared" si="3"/>
        <v>0</v>
      </c>
      <c r="AK19" s="54">
        <f t="shared" si="3"/>
        <v>0</v>
      </c>
      <c r="AL19" s="54">
        <f t="shared" si="3"/>
        <v>0</v>
      </c>
      <c r="AM19" s="54">
        <f t="shared" si="3"/>
        <v>0</v>
      </c>
      <c r="AN19" s="54">
        <f t="shared" si="3"/>
        <v>0</v>
      </c>
      <c r="AO19" s="54">
        <f t="shared" si="3"/>
        <v>0</v>
      </c>
      <c r="AP19" s="54">
        <f t="shared" si="3"/>
        <v>0</v>
      </c>
      <c r="AQ19" s="54">
        <f t="shared" si="3"/>
        <v>0</v>
      </c>
      <c r="AR19" s="54">
        <f t="shared" si="3"/>
        <v>0</v>
      </c>
      <c r="AS19" s="54">
        <f t="shared" si="3"/>
        <v>0</v>
      </c>
      <c r="AT19" s="54">
        <f t="shared" si="3"/>
        <v>0</v>
      </c>
      <c r="AU19" s="54">
        <f t="shared" si="3"/>
        <v>0</v>
      </c>
      <c r="AV19" s="54">
        <f t="shared" si="3"/>
        <v>0</v>
      </c>
      <c r="AW19" s="54">
        <f t="shared" si="3"/>
        <v>0</v>
      </c>
    </row>
    <row r="21" spans="1:49">
      <c r="B21" s="20"/>
    </row>
    <row r="22" spans="1:49">
      <c r="B22" s="20"/>
    </row>
    <row r="23" spans="1:49">
      <c r="B23" s="20"/>
    </row>
  </sheetData>
  <phoneticPr fontId="0" type="noConversion"/>
  <printOptions gridLines="1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A7" sqref="A7"/>
    </sheetView>
  </sheetViews>
  <sheetFormatPr baseColWidth="10" defaultRowHeight="12.75"/>
  <sheetData/>
  <phoneticPr fontId="0" type="noConversion"/>
  <printOptions gridLines="1"/>
  <pageMargins left="0.78740157499999996" right="0.78740157499999996" top="0.984251969" bottom="0.984251969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91"/>
  <sheetViews>
    <sheetView workbookViewId="0">
      <selection activeCell="C11" sqref="C11"/>
    </sheetView>
  </sheetViews>
  <sheetFormatPr baseColWidth="10" defaultRowHeight="12.75"/>
  <cols>
    <col min="2" max="3" width="11.42578125" style="5"/>
    <col min="4" max="4" width="17.42578125" style="5" customWidth="1"/>
    <col min="5" max="5" width="15.7109375" style="5" customWidth="1"/>
    <col min="6" max="6" width="20.140625" customWidth="1"/>
  </cols>
  <sheetData>
    <row r="1" spans="1:43">
      <c r="A1" s="48"/>
      <c r="B1" s="26" t="s">
        <v>27</v>
      </c>
      <c r="C1" s="26" t="s">
        <v>68</v>
      </c>
      <c r="D1" s="26" t="s">
        <v>69</v>
      </c>
      <c r="E1" s="26" t="s">
        <v>38</v>
      </c>
      <c r="F1" s="26" t="s">
        <v>76</v>
      </c>
    </row>
    <row r="2" spans="1:43" s="27" customFormat="1">
      <c r="A2" s="70" t="s">
        <v>31</v>
      </c>
      <c r="B2" s="82">
        <f>Tore!C2</f>
        <v>35</v>
      </c>
      <c r="C2" s="87">
        <v>1</v>
      </c>
      <c r="D2" s="84">
        <f t="shared" ref="D2:D17" si="0">C2/B2</f>
        <v>2.8571428571428571E-2</v>
      </c>
      <c r="E2" s="83"/>
      <c r="F2" s="91">
        <v>1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27" customFormat="1">
      <c r="A3" s="89" t="s">
        <v>167</v>
      </c>
      <c r="B3" s="80">
        <f>Tore!C3</f>
        <v>4</v>
      </c>
      <c r="C3" s="94">
        <v>0</v>
      </c>
      <c r="D3" s="81">
        <f t="shared" si="0"/>
        <v>0</v>
      </c>
      <c r="E3" s="95"/>
      <c r="F3" s="96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>
      <c r="A4" s="75" t="s">
        <v>75</v>
      </c>
      <c r="B4" s="80">
        <f>Tore!C4</f>
        <v>8</v>
      </c>
      <c r="C4" s="86">
        <v>0</v>
      </c>
      <c r="D4" s="81">
        <f t="shared" si="0"/>
        <v>0</v>
      </c>
      <c r="E4" s="80"/>
      <c r="F4" s="80">
        <v>1</v>
      </c>
    </row>
    <row r="5" spans="1:43">
      <c r="A5" s="70" t="s">
        <v>78</v>
      </c>
      <c r="B5" s="82">
        <f>Tore!C5</f>
        <v>28</v>
      </c>
      <c r="C5" s="85">
        <v>0</v>
      </c>
      <c r="D5" s="84">
        <f t="shared" si="0"/>
        <v>0</v>
      </c>
      <c r="E5" s="82"/>
      <c r="F5" s="82"/>
    </row>
    <row r="6" spans="1:43">
      <c r="A6" s="75" t="s">
        <v>88</v>
      </c>
      <c r="B6" s="80">
        <f>Tore!C6</f>
        <v>7</v>
      </c>
      <c r="C6" s="86">
        <v>0</v>
      </c>
      <c r="D6" s="81">
        <f t="shared" si="0"/>
        <v>0</v>
      </c>
      <c r="E6" s="80"/>
      <c r="F6" s="80"/>
    </row>
    <row r="7" spans="1:43">
      <c r="A7" s="70" t="s">
        <v>178</v>
      </c>
      <c r="B7" s="82">
        <f>Tore!C7</f>
        <v>9</v>
      </c>
      <c r="C7" s="85">
        <v>2</v>
      </c>
      <c r="D7" s="84">
        <f t="shared" si="0"/>
        <v>0.22222222222222221</v>
      </c>
      <c r="E7" s="82"/>
      <c r="F7" s="82"/>
    </row>
    <row r="8" spans="1:43">
      <c r="A8" s="75" t="s">
        <v>121</v>
      </c>
      <c r="B8" s="80">
        <f>Tore!C8</f>
        <v>7</v>
      </c>
      <c r="C8" s="86">
        <v>1</v>
      </c>
      <c r="D8" s="81">
        <f t="shared" si="0"/>
        <v>0.14285714285714285</v>
      </c>
      <c r="E8" s="80"/>
      <c r="F8" s="80">
        <v>1</v>
      </c>
    </row>
    <row r="9" spans="1:43">
      <c r="A9" s="70" t="s">
        <v>90</v>
      </c>
      <c r="B9" s="82">
        <f>Tore!C9</f>
        <v>28</v>
      </c>
      <c r="C9" s="85">
        <v>2</v>
      </c>
      <c r="D9" s="84">
        <f t="shared" si="0"/>
        <v>7.1428571428571425E-2</v>
      </c>
      <c r="E9" s="82"/>
      <c r="F9" s="82">
        <v>1</v>
      </c>
    </row>
    <row r="10" spans="1:43">
      <c r="A10" s="75" t="s">
        <v>32</v>
      </c>
      <c r="B10" s="80">
        <f>Tore!C10</f>
        <v>35</v>
      </c>
      <c r="C10" s="86">
        <v>3</v>
      </c>
      <c r="D10" s="81">
        <f t="shared" si="0"/>
        <v>8.5714285714285715E-2</v>
      </c>
      <c r="E10" s="80"/>
      <c r="F10" s="80">
        <v>2</v>
      </c>
    </row>
    <row r="11" spans="1:43">
      <c r="A11" s="70" t="s">
        <v>137</v>
      </c>
      <c r="B11" s="82">
        <f>Tore!C11</f>
        <v>4</v>
      </c>
      <c r="C11" s="85">
        <v>0</v>
      </c>
      <c r="D11" s="84">
        <f t="shared" si="0"/>
        <v>0</v>
      </c>
      <c r="E11" s="82"/>
      <c r="F11" s="82"/>
    </row>
    <row r="12" spans="1:43">
      <c r="A12" s="75" t="s">
        <v>107</v>
      </c>
      <c r="B12" s="80">
        <f>Tore!C12</f>
        <v>18</v>
      </c>
      <c r="C12" s="86">
        <v>6</v>
      </c>
      <c r="D12" s="81">
        <f t="shared" si="0"/>
        <v>0.33333333333333331</v>
      </c>
      <c r="E12" s="80"/>
      <c r="F12" s="80">
        <v>1</v>
      </c>
    </row>
    <row r="13" spans="1:43">
      <c r="A13" s="70" t="s">
        <v>196</v>
      </c>
      <c r="B13" s="82">
        <f>Tore!C13</f>
        <v>5</v>
      </c>
      <c r="C13" s="85">
        <v>0</v>
      </c>
      <c r="D13" s="84">
        <f t="shared" si="0"/>
        <v>0</v>
      </c>
      <c r="E13" s="82"/>
      <c r="F13" s="82"/>
    </row>
    <row r="14" spans="1:43">
      <c r="A14" s="75" t="s">
        <v>108</v>
      </c>
      <c r="B14" s="80">
        <f>Tore!C14</f>
        <v>27</v>
      </c>
      <c r="C14" s="86">
        <v>0</v>
      </c>
      <c r="D14" s="81">
        <f t="shared" si="0"/>
        <v>0</v>
      </c>
      <c r="E14" s="80">
        <v>1</v>
      </c>
      <c r="F14" s="80">
        <v>1</v>
      </c>
    </row>
    <row r="15" spans="1:43">
      <c r="A15" s="70" t="s">
        <v>89</v>
      </c>
      <c r="B15" s="82">
        <f>Tore!C15</f>
        <v>18</v>
      </c>
      <c r="C15" s="85">
        <v>3</v>
      </c>
      <c r="D15" s="84">
        <f t="shared" si="0"/>
        <v>0.16666666666666666</v>
      </c>
      <c r="E15" s="82"/>
      <c r="F15" s="82">
        <v>1</v>
      </c>
    </row>
    <row r="16" spans="1:43">
      <c r="A16" s="75" t="s">
        <v>86</v>
      </c>
      <c r="B16" s="80">
        <f>Tore!C16</f>
        <v>29</v>
      </c>
      <c r="C16" s="86">
        <v>0</v>
      </c>
      <c r="D16" s="81">
        <f t="shared" si="0"/>
        <v>0</v>
      </c>
      <c r="E16" s="80"/>
      <c r="F16" s="80">
        <v>1</v>
      </c>
    </row>
    <row r="17" spans="1:9" ht="13.5" thickBot="1">
      <c r="A17" s="70" t="s">
        <v>83</v>
      </c>
      <c r="B17" s="82">
        <f>Tore!C17</f>
        <v>20</v>
      </c>
      <c r="C17" s="85">
        <v>0</v>
      </c>
      <c r="D17" s="84">
        <f t="shared" si="0"/>
        <v>0</v>
      </c>
      <c r="E17" s="82"/>
      <c r="F17" s="82">
        <v>1</v>
      </c>
    </row>
    <row r="18" spans="1:9" s="98" customFormat="1" ht="13.5" thickTop="1">
      <c r="A18" s="113" t="s">
        <v>33</v>
      </c>
      <c r="B18" s="114">
        <f>Tore!C18</f>
        <v>0</v>
      </c>
      <c r="C18" s="115">
        <v>0</v>
      </c>
      <c r="D18" s="116">
        <v>0</v>
      </c>
      <c r="E18" s="114"/>
      <c r="F18" s="114"/>
    </row>
    <row r="19" spans="1:9">
      <c r="A19" s="70" t="s">
        <v>79</v>
      </c>
      <c r="B19" s="82">
        <f>Siege!B19</f>
        <v>41</v>
      </c>
      <c r="C19" s="85">
        <v>6</v>
      </c>
      <c r="D19" s="84">
        <f>C19/B19</f>
        <v>0.14634146341463414</v>
      </c>
      <c r="E19" s="82"/>
      <c r="F19" s="82"/>
    </row>
    <row r="20" spans="1:9">
      <c r="A20" s="30" t="s">
        <v>34</v>
      </c>
      <c r="B20" s="49">
        <f>Tore!C19</f>
        <v>282</v>
      </c>
      <c r="C20" s="50">
        <f>SUM(C2:C17)</f>
        <v>18</v>
      </c>
      <c r="D20" s="28">
        <f>C20/B20</f>
        <v>6.3829787234042548E-2</v>
      </c>
      <c r="E20" s="28">
        <f>SUM(E2:E17)</f>
        <v>1</v>
      </c>
      <c r="F20" s="28">
        <f>SUM(F2:F17)</f>
        <v>11</v>
      </c>
    </row>
    <row r="21" spans="1:9">
      <c r="A21" s="141"/>
      <c r="B21" s="141"/>
      <c r="C21" s="141"/>
      <c r="D21" s="141"/>
      <c r="E21" s="141"/>
      <c r="F21" s="141"/>
      <c r="G21" s="141"/>
      <c r="H21" s="141"/>
      <c r="I21" s="141"/>
    </row>
    <row r="22" spans="1:9">
      <c r="A22" s="141"/>
      <c r="B22" s="141"/>
      <c r="C22" s="141"/>
      <c r="D22" s="141"/>
      <c r="E22" s="141"/>
      <c r="F22" s="141"/>
      <c r="G22" s="141"/>
      <c r="H22" s="141"/>
      <c r="I22" s="141"/>
    </row>
    <row r="23" spans="1:9">
      <c r="A23" s="141"/>
      <c r="B23" s="141"/>
      <c r="C23" s="141"/>
      <c r="D23" s="141"/>
      <c r="E23" s="141"/>
      <c r="F23" s="141"/>
      <c r="G23" s="141"/>
      <c r="H23" s="141"/>
      <c r="I23" s="141"/>
    </row>
    <row r="24" spans="1:9">
      <c r="A24" s="141"/>
      <c r="B24" s="141"/>
      <c r="C24" s="141"/>
      <c r="D24" s="141"/>
      <c r="E24" s="141"/>
      <c r="F24" s="141"/>
      <c r="G24" s="141"/>
      <c r="H24" s="141"/>
      <c r="I24" s="141"/>
    </row>
    <row r="25" spans="1:9">
      <c r="A25" s="141"/>
      <c r="B25" s="141"/>
      <c r="C25" s="141"/>
      <c r="D25" s="141"/>
      <c r="E25" s="141"/>
      <c r="F25" s="141"/>
      <c r="G25" s="141"/>
      <c r="H25" s="141"/>
      <c r="I25" s="141"/>
    </row>
    <row r="26" spans="1:9">
      <c r="A26" s="141"/>
      <c r="B26" s="141"/>
      <c r="C26" s="141"/>
      <c r="D26" s="141"/>
      <c r="E26" s="141"/>
      <c r="F26" s="141"/>
      <c r="G26" s="141"/>
      <c r="H26" s="141"/>
      <c r="I26" s="141"/>
    </row>
    <row r="27" spans="1:9">
      <c r="A27" s="141"/>
      <c r="B27" s="141"/>
      <c r="C27" s="141"/>
      <c r="D27" s="141"/>
      <c r="E27" s="141"/>
      <c r="F27" s="141"/>
      <c r="G27" s="141"/>
      <c r="H27" s="141"/>
      <c r="I27" s="141"/>
    </row>
    <row r="28" spans="1:9">
      <c r="A28" s="141"/>
      <c r="B28" s="141"/>
      <c r="C28" s="141"/>
      <c r="D28" s="141"/>
      <c r="E28" s="141"/>
      <c r="F28" s="141"/>
      <c r="G28" s="141"/>
      <c r="H28" s="141"/>
      <c r="I28" s="141"/>
    </row>
    <row r="29" spans="1:9">
      <c r="A29" s="141"/>
      <c r="B29" s="141"/>
      <c r="C29" s="141"/>
      <c r="D29" s="141"/>
      <c r="E29" s="141"/>
      <c r="F29" s="141"/>
      <c r="G29" s="141"/>
      <c r="H29" s="141"/>
      <c r="I29" s="141"/>
    </row>
    <row r="30" spans="1:9">
      <c r="A30" s="141"/>
      <c r="B30" s="141"/>
      <c r="C30" s="141"/>
      <c r="D30" s="141"/>
      <c r="E30" s="141"/>
      <c r="F30" s="141"/>
      <c r="G30" s="141"/>
      <c r="H30" s="141"/>
      <c r="I30" s="141"/>
    </row>
    <row r="31" spans="1:9">
      <c r="A31" s="141"/>
      <c r="B31" s="141"/>
      <c r="C31" s="141"/>
      <c r="D31" s="141"/>
      <c r="E31" s="141"/>
      <c r="F31" s="141"/>
      <c r="G31" s="141"/>
      <c r="H31" s="141"/>
      <c r="I31" s="141"/>
    </row>
    <row r="32" spans="1:9">
      <c r="A32" s="141"/>
      <c r="B32" s="141"/>
      <c r="C32" s="141"/>
      <c r="D32" s="141"/>
      <c r="E32" s="141"/>
      <c r="F32" s="141"/>
      <c r="G32" s="141"/>
      <c r="H32" s="141"/>
      <c r="I32" s="141"/>
    </row>
    <row r="33" spans="1:9">
      <c r="A33" s="141"/>
      <c r="B33" s="141"/>
      <c r="C33" s="141"/>
      <c r="D33" s="141"/>
      <c r="E33" s="141"/>
      <c r="F33" s="141"/>
      <c r="G33" s="141"/>
      <c r="H33" s="141"/>
      <c r="I33" s="141"/>
    </row>
    <row r="34" spans="1:9">
      <c r="A34" s="141"/>
      <c r="B34" s="141"/>
      <c r="C34" s="141"/>
      <c r="D34" s="141"/>
      <c r="E34" s="141"/>
      <c r="F34" s="141"/>
      <c r="G34" s="141"/>
      <c r="H34" s="141"/>
      <c r="I34" s="141"/>
    </row>
    <row r="35" spans="1:9">
      <c r="A35" s="141"/>
      <c r="B35" s="141"/>
      <c r="C35" s="141"/>
      <c r="D35" s="141"/>
      <c r="E35" s="141"/>
      <c r="F35" s="141"/>
      <c r="G35" s="141"/>
      <c r="H35" s="141"/>
      <c r="I35" s="141"/>
    </row>
    <row r="36" spans="1:9">
      <c r="A36" s="141"/>
      <c r="B36" s="141"/>
      <c r="C36" s="141"/>
      <c r="D36" s="141"/>
      <c r="E36" s="141"/>
      <c r="F36" s="141"/>
      <c r="G36" s="141"/>
      <c r="H36" s="141"/>
      <c r="I36" s="141"/>
    </row>
    <row r="37" spans="1:9">
      <c r="A37" s="141"/>
      <c r="B37" s="141"/>
      <c r="C37" s="141"/>
      <c r="D37" s="141"/>
      <c r="E37" s="141"/>
      <c r="F37" s="141"/>
      <c r="G37" s="141"/>
      <c r="H37" s="141"/>
      <c r="I37" s="141"/>
    </row>
    <row r="38" spans="1:9">
      <c r="A38" s="141"/>
      <c r="B38" s="141"/>
      <c r="C38" s="141"/>
      <c r="D38" s="141"/>
      <c r="E38" s="141"/>
      <c r="F38" s="141"/>
      <c r="G38" s="141"/>
      <c r="H38" s="141"/>
      <c r="I38" s="141"/>
    </row>
    <row r="39" spans="1:9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>
      <c r="A40" s="141"/>
      <c r="B40" s="141"/>
      <c r="C40" s="141"/>
      <c r="D40" s="141"/>
      <c r="E40" s="141"/>
      <c r="F40" s="141"/>
      <c r="G40" s="141"/>
      <c r="H40" s="141"/>
      <c r="I40" s="141"/>
    </row>
    <row r="41" spans="1:9">
      <c r="A41" s="141"/>
      <c r="B41" s="141"/>
      <c r="C41" s="141"/>
      <c r="D41" s="141"/>
      <c r="E41" s="141"/>
      <c r="F41" s="141"/>
      <c r="G41" s="141"/>
      <c r="H41" s="141"/>
      <c r="I41" s="141"/>
    </row>
    <row r="42" spans="1:9">
      <c r="A42" s="141"/>
      <c r="B42" s="141"/>
      <c r="C42" s="141"/>
      <c r="D42" s="141"/>
      <c r="E42" s="141"/>
      <c r="F42" s="141"/>
      <c r="G42" s="141"/>
      <c r="H42" s="141"/>
      <c r="I42" s="141"/>
    </row>
    <row r="43" spans="1:9">
      <c r="A43" s="141"/>
      <c r="B43" s="141"/>
      <c r="C43" s="141"/>
      <c r="D43" s="141"/>
      <c r="E43" s="141"/>
      <c r="F43" s="141"/>
      <c r="G43" s="141"/>
      <c r="H43" s="141"/>
      <c r="I43" s="141"/>
    </row>
    <row r="44" spans="1:9">
      <c r="A44" s="141"/>
      <c r="B44" s="141"/>
      <c r="C44" s="141"/>
      <c r="D44" s="141"/>
      <c r="E44" s="141"/>
      <c r="F44" s="141"/>
      <c r="G44" s="141"/>
      <c r="H44" s="141"/>
      <c r="I44" s="141"/>
    </row>
    <row r="45" spans="1:9">
      <c r="A45" s="141"/>
      <c r="B45" s="141"/>
      <c r="C45" s="141"/>
      <c r="D45" s="141"/>
      <c r="E45" s="141"/>
      <c r="F45" s="141"/>
      <c r="G45" s="141"/>
      <c r="H45" s="141"/>
      <c r="I45" s="141"/>
    </row>
    <row r="46" spans="1:9">
      <c r="A46" s="141"/>
      <c r="B46" s="141"/>
      <c r="C46" s="141"/>
      <c r="D46" s="141"/>
      <c r="E46" s="141"/>
      <c r="F46" s="141"/>
      <c r="G46" s="141"/>
      <c r="H46" s="141"/>
      <c r="I46" s="141"/>
    </row>
    <row r="47" spans="1:9">
      <c r="A47" s="141"/>
      <c r="B47" s="141"/>
      <c r="C47" s="141"/>
      <c r="D47" s="141"/>
      <c r="E47" s="141"/>
      <c r="F47" s="141"/>
      <c r="G47" s="141"/>
      <c r="H47" s="141"/>
      <c r="I47" s="141"/>
    </row>
    <row r="48" spans="1:9">
      <c r="A48" s="141"/>
      <c r="B48" s="141"/>
      <c r="C48" s="141"/>
      <c r="D48" s="141"/>
      <c r="E48" s="141"/>
      <c r="F48" s="141"/>
      <c r="G48" s="141"/>
      <c r="H48" s="141"/>
      <c r="I48" s="141"/>
    </row>
    <row r="49" spans="1:9">
      <c r="A49" s="141"/>
      <c r="B49" s="141"/>
      <c r="C49" s="141"/>
      <c r="D49" s="141"/>
      <c r="E49" s="141"/>
      <c r="F49" s="141"/>
      <c r="G49" s="141"/>
      <c r="H49" s="141"/>
      <c r="I49" s="141"/>
    </row>
    <row r="50" spans="1:9">
      <c r="A50" s="141"/>
      <c r="B50" s="141"/>
      <c r="C50" s="141"/>
      <c r="D50" s="141"/>
      <c r="E50" s="141"/>
      <c r="F50" s="141"/>
      <c r="G50" s="141"/>
      <c r="H50" s="141"/>
      <c r="I50" s="141"/>
    </row>
    <row r="51" spans="1:9">
      <c r="A51" s="141"/>
      <c r="B51" s="141"/>
      <c r="C51" s="141"/>
      <c r="D51" s="141"/>
      <c r="E51" s="141"/>
      <c r="F51" s="141"/>
      <c r="G51" s="141"/>
      <c r="H51" s="141"/>
      <c r="I51" s="141"/>
    </row>
    <row r="52" spans="1:9">
      <c r="A52" s="141"/>
      <c r="B52" s="141"/>
      <c r="C52" s="141"/>
      <c r="D52" s="141"/>
      <c r="E52" s="141"/>
      <c r="F52" s="141"/>
      <c r="G52" s="141"/>
      <c r="H52" s="141"/>
      <c r="I52" s="141"/>
    </row>
    <row r="53" spans="1:9">
      <c r="A53" s="141"/>
      <c r="B53" s="141"/>
      <c r="C53" s="141"/>
      <c r="D53" s="141"/>
      <c r="E53" s="141"/>
      <c r="F53" s="141"/>
      <c r="G53" s="141"/>
      <c r="H53" s="141"/>
      <c r="I53" s="141"/>
    </row>
    <row r="54" spans="1:9">
      <c r="A54" s="141"/>
      <c r="B54" s="141"/>
      <c r="C54" s="141"/>
      <c r="D54" s="141"/>
      <c r="E54" s="141"/>
      <c r="F54" s="141"/>
      <c r="G54" s="141"/>
      <c r="H54" s="141"/>
      <c r="I54" s="141"/>
    </row>
    <row r="55" spans="1:9">
      <c r="A55" s="141"/>
      <c r="B55" s="141"/>
      <c r="C55" s="141"/>
      <c r="D55" s="141"/>
      <c r="E55" s="141"/>
      <c r="F55" s="141"/>
      <c r="G55" s="141"/>
      <c r="H55" s="141"/>
      <c r="I55" s="141"/>
    </row>
    <row r="56" spans="1:9">
      <c r="A56" s="141"/>
      <c r="B56" s="141"/>
      <c r="C56" s="141"/>
      <c r="D56" s="141"/>
      <c r="E56" s="141"/>
      <c r="F56" s="141"/>
      <c r="G56" s="141"/>
      <c r="H56" s="141"/>
      <c r="I56" s="141"/>
    </row>
    <row r="57" spans="1:9">
      <c r="A57" s="141"/>
      <c r="B57" s="141"/>
      <c r="C57" s="141"/>
      <c r="D57" s="141"/>
      <c r="E57" s="141"/>
      <c r="F57" s="141"/>
      <c r="G57" s="141"/>
      <c r="H57" s="141"/>
      <c r="I57" s="141"/>
    </row>
    <row r="58" spans="1:9">
      <c r="A58" s="141"/>
      <c r="B58" s="141"/>
      <c r="C58" s="141"/>
      <c r="D58" s="141"/>
      <c r="E58" s="141"/>
      <c r="F58" s="141"/>
      <c r="G58" s="141"/>
      <c r="H58" s="141"/>
      <c r="I58" s="141"/>
    </row>
    <row r="59" spans="1:9">
      <c r="A59" s="141"/>
      <c r="B59" s="141"/>
      <c r="C59" s="141"/>
      <c r="D59" s="141"/>
      <c r="E59" s="141"/>
      <c r="F59" s="141"/>
      <c r="G59" s="141"/>
      <c r="H59" s="141"/>
      <c r="I59" s="141"/>
    </row>
    <row r="60" spans="1:9">
      <c r="A60" s="141"/>
      <c r="B60" s="141"/>
      <c r="C60" s="141"/>
      <c r="D60" s="141"/>
      <c r="E60" s="141"/>
      <c r="F60" s="141"/>
      <c r="G60" s="141"/>
      <c r="H60" s="141"/>
      <c r="I60" s="141"/>
    </row>
    <row r="61" spans="1:9">
      <c r="A61" s="141"/>
      <c r="B61" s="141"/>
      <c r="C61" s="141"/>
      <c r="D61" s="141"/>
      <c r="E61" s="141"/>
      <c r="F61" s="141"/>
      <c r="G61" s="141"/>
      <c r="H61" s="141"/>
      <c r="I61" s="141"/>
    </row>
    <row r="62" spans="1:9">
      <c r="A62" s="141"/>
      <c r="B62" s="141"/>
      <c r="C62" s="141"/>
      <c r="D62" s="141"/>
      <c r="E62" s="141"/>
      <c r="F62" s="141"/>
      <c r="G62" s="141"/>
      <c r="H62" s="141"/>
      <c r="I62" s="141"/>
    </row>
    <row r="63" spans="1:9">
      <c r="A63" s="141"/>
      <c r="B63" s="141"/>
      <c r="C63" s="141"/>
      <c r="D63" s="141"/>
      <c r="E63" s="141"/>
      <c r="F63" s="141"/>
      <c r="G63" s="141"/>
      <c r="H63" s="141"/>
      <c r="I63" s="141"/>
    </row>
    <row r="64" spans="1:9">
      <c r="A64" s="141"/>
      <c r="B64" s="141"/>
      <c r="C64" s="141"/>
      <c r="D64" s="141"/>
      <c r="E64" s="141"/>
      <c r="F64" s="141"/>
      <c r="G64" s="141"/>
      <c r="H64" s="141"/>
      <c r="I64" s="141"/>
    </row>
    <row r="65" spans="1:9">
      <c r="A65" s="141"/>
      <c r="B65" s="141"/>
      <c r="C65" s="141"/>
      <c r="D65" s="141"/>
      <c r="E65" s="141"/>
      <c r="F65" s="141"/>
      <c r="G65" s="141"/>
      <c r="H65" s="141"/>
      <c r="I65" s="141"/>
    </row>
    <row r="66" spans="1:9">
      <c r="A66" s="141"/>
      <c r="B66" s="141"/>
      <c r="C66" s="141"/>
      <c r="D66" s="141"/>
      <c r="E66" s="141"/>
      <c r="F66" s="141"/>
      <c r="G66" s="141"/>
      <c r="H66" s="141"/>
      <c r="I66" s="141"/>
    </row>
    <row r="67" spans="1:9">
      <c r="A67" s="141"/>
      <c r="B67" s="141"/>
      <c r="C67" s="141"/>
      <c r="D67" s="141"/>
      <c r="E67" s="141"/>
      <c r="F67" s="141"/>
      <c r="G67" s="141"/>
      <c r="H67" s="141"/>
      <c r="I67" s="141"/>
    </row>
    <row r="68" spans="1:9">
      <c r="A68" s="141"/>
      <c r="B68" s="141"/>
      <c r="C68" s="141"/>
      <c r="D68" s="141"/>
      <c r="E68" s="141"/>
      <c r="F68" s="141"/>
      <c r="G68" s="141"/>
      <c r="H68" s="141"/>
      <c r="I68" s="141"/>
    </row>
    <row r="69" spans="1:9">
      <c r="A69" s="141"/>
      <c r="B69" s="141"/>
      <c r="C69" s="141"/>
      <c r="D69" s="141"/>
      <c r="E69" s="141"/>
      <c r="F69" s="141"/>
      <c r="G69" s="141"/>
      <c r="H69" s="141"/>
      <c r="I69" s="141"/>
    </row>
    <row r="70" spans="1:9">
      <c r="A70" s="141"/>
      <c r="B70" s="141"/>
      <c r="C70" s="141"/>
      <c r="D70" s="141"/>
      <c r="E70" s="141"/>
      <c r="F70" s="141"/>
      <c r="G70" s="141"/>
      <c r="H70" s="141"/>
      <c r="I70" s="141"/>
    </row>
    <row r="71" spans="1:9">
      <c r="A71" s="141"/>
      <c r="B71" s="141"/>
      <c r="C71" s="141"/>
      <c r="D71" s="141"/>
      <c r="E71" s="141"/>
      <c r="F71" s="141"/>
      <c r="G71" s="141"/>
      <c r="H71" s="141"/>
      <c r="I71" s="141"/>
    </row>
    <row r="72" spans="1:9">
      <c r="A72" s="141"/>
      <c r="B72" s="141"/>
      <c r="C72" s="141"/>
      <c r="D72" s="141"/>
      <c r="E72" s="141"/>
      <c r="F72" s="141"/>
      <c r="G72" s="141"/>
      <c r="H72" s="141"/>
      <c r="I72" s="141"/>
    </row>
    <row r="73" spans="1:9">
      <c r="A73" s="141"/>
      <c r="B73" s="141"/>
      <c r="C73" s="141"/>
      <c r="D73" s="141"/>
      <c r="E73" s="141"/>
      <c r="F73" s="141"/>
      <c r="G73" s="141"/>
      <c r="H73" s="141"/>
      <c r="I73" s="141"/>
    </row>
    <row r="74" spans="1:9">
      <c r="A74" s="141"/>
      <c r="B74" s="141"/>
      <c r="C74" s="141"/>
      <c r="D74" s="141"/>
      <c r="E74" s="141"/>
      <c r="F74" s="141"/>
      <c r="G74" s="141"/>
      <c r="H74" s="141"/>
      <c r="I74" s="141"/>
    </row>
    <row r="75" spans="1:9">
      <c r="A75" s="141"/>
      <c r="B75" s="141"/>
      <c r="C75" s="141"/>
      <c r="D75" s="141"/>
      <c r="E75" s="141"/>
      <c r="F75" s="141"/>
      <c r="G75" s="141"/>
      <c r="H75" s="141"/>
      <c r="I75" s="141"/>
    </row>
    <row r="76" spans="1:9">
      <c r="A76" s="141"/>
      <c r="B76" s="141"/>
      <c r="C76" s="141"/>
      <c r="D76" s="141"/>
      <c r="E76" s="141"/>
      <c r="F76" s="141"/>
      <c r="G76" s="141"/>
      <c r="H76" s="141"/>
      <c r="I76" s="141"/>
    </row>
    <row r="77" spans="1:9">
      <c r="A77" s="141"/>
      <c r="B77" s="141"/>
      <c r="C77" s="141"/>
      <c r="D77" s="141"/>
      <c r="E77" s="141"/>
      <c r="F77" s="141"/>
      <c r="G77" s="141"/>
      <c r="H77" s="141"/>
      <c r="I77" s="141"/>
    </row>
    <row r="78" spans="1:9">
      <c r="A78" s="141"/>
      <c r="B78" s="141"/>
      <c r="C78" s="141"/>
      <c r="D78" s="141"/>
      <c r="E78" s="141"/>
      <c r="F78" s="141"/>
      <c r="G78" s="141"/>
      <c r="H78" s="141"/>
      <c r="I78" s="141"/>
    </row>
    <row r="79" spans="1:9">
      <c r="A79" s="141"/>
      <c r="B79" s="141"/>
      <c r="C79" s="141"/>
      <c r="D79" s="141"/>
      <c r="E79" s="141"/>
      <c r="F79" s="141"/>
      <c r="G79" s="141"/>
      <c r="H79" s="141"/>
      <c r="I79" s="141"/>
    </row>
    <row r="80" spans="1:9">
      <c r="A80" s="141"/>
      <c r="B80" s="141"/>
      <c r="C80" s="141"/>
      <c r="D80" s="141"/>
      <c r="E80" s="141"/>
      <c r="F80" s="141"/>
      <c r="G80" s="141"/>
      <c r="H80" s="141"/>
      <c r="I80" s="141"/>
    </row>
    <row r="81" spans="1:9">
      <c r="A81" s="141"/>
      <c r="B81" s="141"/>
      <c r="C81" s="141"/>
      <c r="D81" s="141"/>
      <c r="E81" s="141"/>
      <c r="F81" s="141"/>
      <c r="G81" s="141"/>
      <c r="H81" s="141"/>
      <c r="I81" s="141"/>
    </row>
    <row r="82" spans="1:9">
      <c r="A82" s="141"/>
      <c r="B82" s="141"/>
      <c r="C82" s="141"/>
      <c r="D82" s="141"/>
      <c r="E82" s="141"/>
      <c r="F82" s="141"/>
      <c r="G82" s="141"/>
      <c r="H82" s="141"/>
      <c r="I82" s="141"/>
    </row>
    <row r="83" spans="1:9">
      <c r="A83" s="141"/>
      <c r="B83" s="141"/>
      <c r="C83" s="141"/>
      <c r="D83" s="141"/>
      <c r="E83" s="141"/>
      <c r="F83" s="141"/>
      <c r="G83" s="141"/>
      <c r="H83" s="141"/>
      <c r="I83" s="141"/>
    </row>
    <row r="84" spans="1:9">
      <c r="A84" s="141"/>
      <c r="B84" s="141"/>
      <c r="C84" s="141"/>
      <c r="D84" s="141"/>
      <c r="E84" s="141"/>
      <c r="F84" s="141"/>
      <c r="G84" s="141"/>
      <c r="H84" s="141"/>
      <c r="I84" s="141"/>
    </row>
    <row r="85" spans="1:9">
      <c r="A85" s="141"/>
      <c r="B85" s="141"/>
      <c r="C85" s="141"/>
      <c r="D85" s="141"/>
      <c r="E85" s="141"/>
      <c r="F85" s="141"/>
      <c r="G85" s="141"/>
      <c r="H85" s="141"/>
      <c r="I85" s="141"/>
    </row>
    <row r="86" spans="1:9">
      <c r="A86" s="141"/>
      <c r="B86" s="141"/>
      <c r="C86" s="141"/>
      <c r="D86" s="141"/>
      <c r="E86" s="141"/>
      <c r="F86" s="141"/>
      <c r="G86" s="141"/>
      <c r="H86" s="141"/>
      <c r="I86" s="141"/>
    </row>
    <row r="87" spans="1:9">
      <c r="A87" s="141"/>
      <c r="B87" s="141"/>
      <c r="C87" s="141"/>
      <c r="D87" s="141"/>
      <c r="E87" s="141"/>
      <c r="F87" s="141"/>
      <c r="G87" s="141"/>
      <c r="H87" s="141"/>
      <c r="I87" s="141"/>
    </row>
    <row r="88" spans="1:9">
      <c r="A88" s="141"/>
      <c r="B88" s="141"/>
      <c r="C88" s="141"/>
      <c r="D88" s="141"/>
      <c r="E88" s="141"/>
      <c r="F88" s="141"/>
      <c r="G88" s="141"/>
      <c r="H88" s="141"/>
      <c r="I88" s="141"/>
    </row>
    <row r="89" spans="1:9">
      <c r="A89" s="141"/>
      <c r="B89" s="141"/>
      <c r="C89" s="141"/>
      <c r="D89" s="141"/>
      <c r="E89" s="141"/>
      <c r="F89" s="141"/>
      <c r="G89" s="141"/>
      <c r="H89" s="141"/>
      <c r="I89" s="141"/>
    </row>
    <row r="90" spans="1:9">
      <c r="A90" s="141"/>
      <c r="B90" s="141"/>
      <c r="C90" s="141"/>
      <c r="D90" s="141"/>
      <c r="E90" s="141"/>
      <c r="F90" s="141"/>
      <c r="G90" s="141"/>
      <c r="H90" s="141"/>
      <c r="I90" s="141"/>
    </row>
    <row r="91" spans="1:9">
      <c r="A91" s="141"/>
      <c r="B91" s="141"/>
      <c r="C91" s="141"/>
      <c r="D91" s="141"/>
      <c r="E91" s="141"/>
      <c r="F91" s="141"/>
      <c r="G91" s="141"/>
      <c r="H91" s="141"/>
      <c r="I91" s="141"/>
    </row>
  </sheetData>
  <mergeCells count="1">
    <mergeCell ref="A21:I91"/>
  </mergeCells>
  <phoneticPr fontId="0" type="noConversion"/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C10" workbookViewId="0"/>
  </sheetViews>
  <sheetFormatPr baseColWidth="10" defaultRowHeight="12.75"/>
  <sheetData/>
  <phoneticPr fontId="0" type="noConversion"/>
  <printOptions gridLines="1"/>
  <pageMargins left="0.78740157499999996" right="0.78740157499999996" top="0.984251969" bottom="0.984251969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D2" sqref="D2"/>
    </sheetView>
  </sheetViews>
  <sheetFormatPr baseColWidth="10" defaultRowHeight="12.75"/>
  <cols>
    <col min="1" max="1" width="42.28515625" customWidth="1"/>
    <col min="2" max="2" width="28.140625" customWidth="1"/>
    <col min="3" max="3" width="25.5703125" style="8" customWidth="1"/>
  </cols>
  <sheetData>
    <row r="1" spans="1:3" s="6" customFormat="1">
      <c r="A1" s="22" t="s">
        <v>39</v>
      </c>
      <c r="B1" s="22" t="s">
        <v>40</v>
      </c>
      <c r="C1" s="23" t="s">
        <v>41</v>
      </c>
    </row>
    <row r="2" spans="1:3">
      <c r="A2" s="24" t="s">
        <v>42</v>
      </c>
      <c r="B2" s="1"/>
      <c r="C2" s="9"/>
    </row>
    <row r="3" spans="1:3">
      <c r="A3" s="24" t="s">
        <v>43</v>
      </c>
      <c r="B3" s="1"/>
      <c r="C3" s="9"/>
    </row>
    <row r="4" spans="1:3">
      <c r="A4" s="24" t="s">
        <v>44</v>
      </c>
      <c r="B4" s="1"/>
      <c r="C4" s="9"/>
    </row>
    <row r="5" spans="1:3">
      <c r="A5" s="24" t="s">
        <v>45</v>
      </c>
      <c r="B5" s="1"/>
      <c r="C5" s="9"/>
    </row>
    <row r="6" spans="1:3">
      <c r="A6" s="24" t="s">
        <v>46</v>
      </c>
      <c r="B6" s="1"/>
      <c r="C6" s="9"/>
    </row>
    <row r="7" spans="1:3">
      <c r="A7" s="24" t="s">
        <v>47</v>
      </c>
      <c r="B7" s="1"/>
      <c r="C7" s="9"/>
    </row>
    <row r="8" spans="1:3">
      <c r="A8" s="24" t="s">
        <v>48</v>
      </c>
      <c r="B8" s="1"/>
      <c r="C8" s="9"/>
    </row>
    <row r="9" spans="1:3">
      <c r="A9" s="24" t="s">
        <v>49</v>
      </c>
      <c r="B9" s="1"/>
      <c r="C9" s="9"/>
    </row>
    <row r="10" spans="1:3">
      <c r="A10" s="24" t="s">
        <v>50</v>
      </c>
      <c r="B10" s="1"/>
      <c r="C10" s="10"/>
    </row>
    <row r="11" spans="1:3">
      <c r="A11" s="24" t="s">
        <v>51</v>
      </c>
      <c r="B11" s="1"/>
      <c r="C11" s="9"/>
    </row>
    <row r="12" spans="1:3">
      <c r="A12" s="24" t="s">
        <v>52</v>
      </c>
      <c r="B12" s="1"/>
      <c r="C12" s="9"/>
    </row>
    <row r="13" spans="1:3">
      <c r="A13" s="24" t="s">
        <v>53</v>
      </c>
      <c r="B13" s="1"/>
      <c r="C13" s="9"/>
    </row>
    <row r="14" spans="1:3">
      <c r="A14" s="24" t="s">
        <v>54</v>
      </c>
      <c r="B14" s="1"/>
      <c r="C14" s="9"/>
    </row>
    <row r="15" spans="1:3">
      <c r="A15" s="24" t="s">
        <v>55</v>
      </c>
      <c r="B15" s="1"/>
      <c r="C15" s="9"/>
    </row>
    <row r="16" spans="1:3">
      <c r="A16" s="24" t="s">
        <v>56</v>
      </c>
      <c r="B16" s="1"/>
      <c r="C16" s="9"/>
    </row>
    <row r="17" spans="1:3">
      <c r="A17" s="24" t="s">
        <v>57</v>
      </c>
      <c r="B17" s="1"/>
      <c r="C17" s="9"/>
    </row>
    <row r="18" spans="1:3">
      <c r="A18" s="24" t="s">
        <v>58</v>
      </c>
      <c r="B18" s="1"/>
      <c r="C18" s="9"/>
    </row>
    <row r="19" spans="1:3">
      <c r="A19" s="24" t="s">
        <v>59</v>
      </c>
      <c r="B19" s="1"/>
      <c r="C19" s="9"/>
    </row>
    <row r="20" spans="1:3">
      <c r="A20" s="24" t="s">
        <v>60</v>
      </c>
      <c r="B20" s="1"/>
      <c r="C20" s="9"/>
    </row>
    <row r="21" spans="1:3">
      <c r="A21" s="24" t="s">
        <v>61</v>
      </c>
      <c r="B21" s="1"/>
      <c r="C21" s="9"/>
    </row>
    <row r="28" spans="1:3">
      <c r="A28" s="15"/>
    </row>
  </sheetData>
  <phoneticPr fontId="0" type="noConversion"/>
  <printOptions gridLines="1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Übersicht</vt:lpstr>
      <vt:lpstr>Spieltage</vt:lpstr>
      <vt:lpstr>Siege</vt:lpstr>
      <vt:lpstr>Tore</vt:lpstr>
      <vt:lpstr>Torverteilung (Diagramm)</vt:lpstr>
      <vt:lpstr>Negatives</vt:lpstr>
      <vt:lpstr>Stürze (Diagramm)</vt:lpstr>
      <vt:lpstr>Rekorde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Soeren Ohl</dc:creator>
  <cp:lastModifiedBy>sohl</cp:lastModifiedBy>
  <cp:lastPrinted>2008-08-27T10:25:20Z</cp:lastPrinted>
  <dcterms:created xsi:type="dcterms:W3CDTF">2003-07-14T10:48:16Z</dcterms:created>
  <dcterms:modified xsi:type="dcterms:W3CDTF">2017-08-23T17:36:44Z</dcterms:modified>
</cp:coreProperties>
</file>